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<sst xmlns="http://schemas.openxmlformats.org/spreadsheetml/2006/main" count="100" uniqueCount="66">
  <si>
    <t>Утверждаю</t>
  </si>
  <si>
    <t>Директоры:</t>
  </si>
  <si>
    <t>_______________АЖТ/ФИО</t>
  </si>
  <si>
    <t>босатулары</t>
  </si>
  <si>
    <t>пропуски</t>
  </si>
  <si>
    <t>себепсіз  неуваж</t>
  </si>
  <si>
    <t>себепті уважит</t>
  </si>
  <si>
    <t>барлығы всего</t>
  </si>
  <si>
    <t>Тәрбиеші / Воспитатель___________________________Староста___________________________</t>
  </si>
  <si>
    <t>Бекітемін:</t>
  </si>
  <si>
    <t>__саны</t>
  </si>
  <si>
    <t>Бөлім меңгерушісі / Зав. отделением__________________________</t>
  </si>
  <si>
    <t>Пән бойынша бағалары / Оценки по предмету</t>
  </si>
  <si>
    <t>Сынақтар / Зачеты</t>
  </si>
  <si>
    <t>Шетел тілі / Иностранный язык</t>
  </si>
  <si>
    <t>Дүниежүзі тарихы / Всемирная история</t>
  </si>
  <si>
    <t>Қоғамтану / Обществознание</t>
  </si>
  <si>
    <t>География</t>
  </si>
  <si>
    <t>Математика</t>
  </si>
  <si>
    <t>Информатика</t>
  </si>
  <si>
    <t>Дене тәрбиесі / Физическая культура</t>
  </si>
  <si>
    <t>Алғашқы әскери дайындық / Начальная военная подготовка</t>
  </si>
  <si>
    <t>Физика және астрономия / Физика и астрономия</t>
  </si>
  <si>
    <t xml:space="preserve">Химия </t>
  </si>
  <si>
    <t xml:space="preserve">                      </t>
  </si>
  <si>
    <t xml:space="preserve">                                Үлгерім тізімдемесі / Ведомость успеваемости</t>
  </si>
  <si>
    <t>р/с № / № п/п</t>
  </si>
  <si>
    <t xml:space="preserve">Аты, жөні, тегі / Фамилия, имя, отчество </t>
  </si>
  <si>
    <t>Орыс әдебиеті / Русская литература</t>
  </si>
  <si>
    <t>Қазақ әдебиеті / Казахская литература</t>
  </si>
  <si>
    <t>н/а</t>
  </si>
  <si>
    <t>осв</t>
  </si>
  <si>
    <t>зач</t>
  </si>
  <si>
    <t>Өзін өзі тану/ Самопознание</t>
  </si>
  <si>
    <t>кач зн</t>
  </si>
  <si>
    <r>
      <t xml:space="preserve">                              2012-2013 ж.ж./г.г.           </t>
    </r>
    <r>
      <rPr>
        <b/>
        <u val="single"/>
        <sz val="12"/>
        <rFont val="Arial Cyr"/>
        <family val="0"/>
      </rPr>
      <t>1 семестр</t>
    </r>
    <r>
      <rPr>
        <b/>
        <sz val="12"/>
        <rFont val="Arial Cyr"/>
        <family val="2"/>
      </rPr>
      <t xml:space="preserve">        үшін/за          О-12    тобы/группа</t>
    </r>
  </si>
  <si>
    <t>Айтқазинов Е.Е.</t>
  </si>
  <si>
    <t>Афанасьев В. В.</t>
  </si>
  <si>
    <t>Ахременко А. Л.</t>
  </si>
  <si>
    <t>Бельская А. Ю.</t>
  </si>
  <si>
    <t>Гибадулин А. С.</t>
  </si>
  <si>
    <t>Губанков А. А.</t>
  </si>
  <si>
    <t>Гудзь А. А.</t>
  </si>
  <si>
    <t>Гудимова А. О.</t>
  </si>
  <si>
    <t>Жөргекпаев Р. Е.</t>
  </si>
  <si>
    <t>Жунусов М. Б.</t>
  </si>
  <si>
    <t>Жүнісов Т. Е.</t>
  </si>
  <si>
    <t>Зобова Е. З.</t>
  </si>
  <si>
    <t>Қазкенова А. М.</t>
  </si>
  <si>
    <t>Лапатина Л. В.</t>
  </si>
  <si>
    <t>Мочалова В. В.</t>
  </si>
  <si>
    <t>Надеждина А. Ю.</t>
  </si>
  <si>
    <t>Надеждина В.Ю.</t>
  </si>
  <si>
    <t>Петров А. А.</t>
  </si>
  <si>
    <t>Сайлауханова М. С.</t>
  </si>
  <si>
    <t>Сельхова И. А.</t>
  </si>
  <si>
    <t>Семенова А. С.</t>
  </si>
  <si>
    <t>Сергеева К. А.</t>
  </si>
  <si>
    <t>Тищенко Ю. М.</t>
  </si>
  <si>
    <t>Турсынов Қ. Д.</t>
  </si>
  <si>
    <t>Орыс тілі / Русский язык</t>
  </si>
  <si>
    <t>Қазақ  тілі / Казахский  язык</t>
  </si>
  <si>
    <t>зач.</t>
  </si>
  <si>
    <r>
      <t>Стипендиялар__</t>
    </r>
    <r>
      <rPr>
        <u val="single"/>
        <sz val="12"/>
        <rFont val="Arial Cyr"/>
        <family val="0"/>
      </rPr>
      <t>16</t>
    </r>
    <r>
      <rPr>
        <sz val="12"/>
        <rFont val="Arial Cyr"/>
        <family val="2"/>
      </rPr>
      <t>_сань</t>
    </r>
  </si>
  <si>
    <r>
      <t>Стипендии___</t>
    </r>
    <r>
      <rPr>
        <u val="single"/>
        <sz val="12"/>
        <rFont val="Arial Cyr"/>
        <family val="0"/>
      </rPr>
      <t>16</t>
    </r>
    <r>
      <rPr>
        <sz val="12"/>
        <rFont val="Arial Cyr"/>
        <family val="2"/>
      </rPr>
      <t>___шт.</t>
    </r>
  </si>
  <si>
    <r>
      <t>Үлгерімі / Успеваемость___</t>
    </r>
    <r>
      <rPr>
        <u val="single"/>
        <sz val="11"/>
        <rFont val="Arial"/>
        <family val="2"/>
      </rPr>
      <t>98</t>
    </r>
    <r>
      <rPr>
        <sz val="11"/>
        <rFont val="Arial"/>
        <family val="2"/>
      </rPr>
      <t>____% Қатысуы / Посещаемость____</t>
    </r>
    <r>
      <rPr>
        <u val="single"/>
        <sz val="11"/>
        <rFont val="Arial"/>
        <family val="2"/>
      </rPr>
      <t>93,4</t>
    </r>
    <r>
      <rPr>
        <sz val="11"/>
        <rFont val="Arial"/>
        <family val="2"/>
      </rPr>
      <t>____%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</si>
</sst>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b/>
      <u val="single"/>
      <sz val="12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u val="single"/>
      <sz val="11"/>
      <name val="Arial"/>
      <family val="2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horizontal="center" textRotation="90" wrapText="1"/>
    </xf>
    <xf numFmtId="0" fontId="0" fillId="0" borderId="12" xfId="0" applyFill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right"/>
    </xf>
    <xf numFmtId="9" fontId="0" fillId="34" borderId="10" xfId="57" applyFont="1" applyFill="1" applyBorder="1" applyAlignment="1">
      <alignment/>
    </xf>
    <xf numFmtId="0" fontId="0" fillId="35" borderId="10" xfId="0" applyFill="1" applyBorder="1" applyAlignment="1">
      <alignment/>
    </xf>
    <xf numFmtId="0" fontId="12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4" fillId="33" borderId="11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workbookViewId="0" topLeftCell="A30">
      <selection activeCell="U50" sqref="U50"/>
    </sheetView>
  </sheetViews>
  <sheetFormatPr defaultColWidth="9.140625" defaultRowHeight="12.75"/>
  <cols>
    <col min="1" max="1" width="5.00390625" style="0" customWidth="1"/>
    <col min="2" max="2" width="28.8515625" style="0" customWidth="1"/>
    <col min="3" max="18" width="4.7109375" style="0" customWidth="1"/>
    <col min="19" max="21" width="9.7109375" style="0" customWidth="1"/>
  </cols>
  <sheetData>
    <row r="1" spans="18:21" ht="15">
      <c r="R1" s="1" t="s">
        <v>9</v>
      </c>
      <c r="S1" s="1"/>
      <c r="T1" s="1"/>
      <c r="U1" s="1"/>
    </row>
    <row r="2" spans="18:21" ht="15">
      <c r="R2" s="1" t="s">
        <v>0</v>
      </c>
      <c r="S2" s="1"/>
      <c r="T2" s="1"/>
      <c r="U2" s="1"/>
    </row>
    <row r="3" spans="18:21" ht="15">
      <c r="R3" s="1" t="s">
        <v>1</v>
      </c>
      <c r="S3" s="1"/>
      <c r="T3" s="1"/>
      <c r="U3" s="1"/>
    </row>
    <row r="4" spans="1:21" ht="15.75">
      <c r="A4" s="2"/>
      <c r="B4" s="37" t="s">
        <v>25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R4" s="1" t="s">
        <v>2</v>
      </c>
      <c r="S4" s="1"/>
      <c r="T4" s="1"/>
      <c r="U4" s="1"/>
    </row>
    <row r="5" spans="1:21" ht="15.75">
      <c r="A5" s="2"/>
      <c r="B5" s="37" t="s">
        <v>24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R5" s="1" t="s">
        <v>63</v>
      </c>
      <c r="S5" s="1"/>
      <c r="T5" s="1"/>
      <c r="U5" s="1" t="s">
        <v>10</v>
      </c>
    </row>
    <row r="6" spans="1:21" ht="15.7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" t="s">
        <v>64</v>
      </c>
      <c r="S6" s="1"/>
      <c r="T6" s="1"/>
      <c r="U6" s="1"/>
    </row>
    <row r="8" spans="1:21" ht="12.75" customHeight="1">
      <c r="A8" s="52" t="s">
        <v>26</v>
      </c>
      <c r="B8" s="49" t="s">
        <v>27</v>
      </c>
      <c r="C8" s="42" t="s">
        <v>12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6" t="s">
        <v>3</v>
      </c>
      <c r="T8" s="47"/>
      <c r="U8" s="48"/>
    </row>
    <row r="9" spans="1:21" ht="12.75" customHeight="1">
      <c r="A9" s="53"/>
      <c r="B9" s="50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57" t="s">
        <v>4</v>
      </c>
      <c r="T9" s="58"/>
      <c r="U9" s="59"/>
    </row>
    <row r="10" spans="1:21" ht="20.25" customHeight="1">
      <c r="A10" s="53"/>
      <c r="B10" s="50"/>
      <c r="C10" s="55" t="s">
        <v>13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19"/>
      <c r="S10" s="38" t="s">
        <v>5</v>
      </c>
      <c r="T10" s="38" t="s">
        <v>6</v>
      </c>
      <c r="U10" s="38" t="s">
        <v>7</v>
      </c>
    </row>
    <row r="11" spans="1:21" ht="197.25" customHeight="1">
      <c r="A11" s="54"/>
      <c r="B11" s="51"/>
      <c r="C11" s="15" t="s">
        <v>61</v>
      </c>
      <c r="D11" s="15" t="s">
        <v>29</v>
      </c>
      <c r="E11" s="13" t="s">
        <v>14</v>
      </c>
      <c r="F11" s="15" t="s">
        <v>60</v>
      </c>
      <c r="G11" s="14" t="s">
        <v>15</v>
      </c>
      <c r="H11" s="15" t="s">
        <v>28</v>
      </c>
      <c r="I11" s="13" t="s">
        <v>16</v>
      </c>
      <c r="J11" s="13" t="s">
        <v>17</v>
      </c>
      <c r="K11" s="13" t="s">
        <v>18</v>
      </c>
      <c r="L11" s="13" t="s">
        <v>19</v>
      </c>
      <c r="M11" s="15" t="s">
        <v>22</v>
      </c>
      <c r="N11" s="15" t="s">
        <v>23</v>
      </c>
      <c r="O11" s="13" t="s">
        <v>20</v>
      </c>
      <c r="P11" s="13" t="s">
        <v>21</v>
      </c>
      <c r="Q11" s="31" t="s">
        <v>33</v>
      </c>
      <c r="R11" s="3"/>
      <c r="S11" s="39"/>
      <c r="T11" s="39"/>
      <c r="U11" s="39"/>
    </row>
    <row r="12" spans="1:21" ht="15.75" customHeight="1">
      <c r="A12" s="32">
        <v>1</v>
      </c>
      <c r="B12" s="33" t="s">
        <v>36</v>
      </c>
      <c r="C12" s="18">
        <v>4</v>
      </c>
      <c r="D12" s="34">
        <v>4</v>
      </c>
      <c r="E12" s="18">
        <v>4</v>
      </c>
      <c r="F12" s="18">
        <v>4</v>
      </c>
      <c r="G12" s="34">
        <v>4</v>
      </c>
      <c r="H12" s="18">
        <v>4</v>
      </c>
      <c r="I12" s="18">
        <v>4</v>
      </c>
      <c r="J12" s="18">
        <v>4</v>
      </c>
      <c r="K12" s="18">
        <v>4</v>
      </c>
      <c r="L12" s="18">
        <v>4</v>
      </c>
      <c r="M12" s="18">
        <v>4</v>
      </c>
      <c r="N12" s="18">
        <v>4</v>
      </c>
      <c r="O12" s="34">
        <v>5</v>
      </c>
      <c r="P12" s="18">
        <v>4</v>
      </c>
      <c r="Q12" s="35" t="s">
        <v>62</v>
      </c>
      <c r="R12" s="3"/>
      <c r="S12" s="3">
        <v>16</v>
      </c>
      <c r="T12" s="3">
        <v>34</v>
      </c>
      <c r="U12" s="3">
        <f>SUM(S12:T12)</f>
        <v>50</v>
      </c>
    </row>
    <row r="13" spans="1:21" ht="15.75" customHeight="1">
      <c r="A13" s="7">
        <v>2</v>
      </c>
      <c r="B13" s="25" t="s">
        <v>37</v>
      </c>
      <c r="C13" s="24">
        <v>4</v>
      </c>
      <c r="D13" s="26">
        <v>3</v>
      </c>
      <c r="E13" s="24">
        <v>4</v>
      </c>
      <c r="F13" s="26">
        <v>4</v>
      </c>
      <c r="G13" s="26">
        <v>3</v>
      </c>
      <c r="H13" s="24">
        <v>4</v>
      </c>
      <c r="I13" s="24">
        <v>3</v>
      </c>
      <c r="J13" s="24">
        <v>3</v>
      </c>
      <c r="K13" s="26">
        <v>4</v>
      </c>
      <c r="L13" s="24">
        <v>4</v>
      </c>
      <c r="M13" s="24">
        <v>3</v>
      </c>
      <c r="N13" s="24">
        <v>4</v>
      </c>
      <c r="O13" s="26">
        <v>4</v>
      </c>
      <c r="P13" s="24">
        <v>3</v>
      </c>
      <c r="Q13" s="30" t="s">
        <v>62</v>
      </c>
      <c r="R13" s="3"/>
      <c r="S13" s="3">
        <v>40</v>
      </c>
      <c r="T13" s="3">
        <v>58</v>
      </c>
      <c r="U13" s="3">
        <f aca="true" t="shared" si="0" ref="U13:U36">SUM(S13:T13)</f>
        <v>98</v>
      </c>
    </row>
    <row r="14" spans="1:21" ht="15.75" customHeight="1">
      <c r="A14" s="32">
        <v>3</v>
      </c>
      <c r="B14" s="33" t="s">
        <v>38</v>
      </c>
      <c r="C14" s="18">
        <v>4</v>
      </c>
      <c r="D14" s="34">
        <v>4</v>
      </c>
      <c r="E14" s="18">
        <v>5</v>
      </c>
      <c r="F14" s="34">
        <v>4</v>
      </c>
      <c r="G14" s="34">
        <v>4</v>
      </c>
      <c r="H14" s="18">
        <v>5</v>
      </c>
      <c r="I14" s="18">
        <v>4</v>
      </c>
      <c r="J14" s="18">
        <v>5</v>
      </c>
      <c r="K14" s="34">
        <v>5</v>
      </c>
      <c r="L14" s="18">
        <v>4</v>
      </c>
      <c r="M14" s="18">
        <v>4</v>
      </c>
      <c r="N14" s="18">
        <v>4</v>
      </c>
      <c r="O14" s="34">
        <v>4</v>
      </c>
      <c r="P14" s="18">
        <v>4</v>
      </c>
      <c r="Q14" s="35" t="s">
        <v>62</v>
      </c>
      <c r="R14" s="3"/>
      <c r="S14" s="3">
        <v>6</v>
      </c>
      <c r="T14" s="3">
        <v>14</v>
      </c>
      <c r="U14" s="3">
        <f t="shared" si="0"/>
        <v>20</v>
      </c>
    </row>
    <row r="15" spans="1:21" ht="15.75" customHeight="1">
      <c r="A15" s="32">
        <v>4</v>
      </c>
      <c r="B15" s="33" t="s">
        <v>39</v>
      </c>
      <c r="C15" s="18">
        <v>4</v>
      </c>
      <c r="D15" s="34">
        <v>4</v>
      </c>
      <c r="E15" s="18">
        <v>4</v>
      </c>
      <c r="F15" s="34">
        <v>4</v>
      </c>
      <c r="G15" s="34">
        <v>4</v>
      </c>
      <c r="H15" s="18">
        <v>4</v>
      </c>
      <c r="I15" s="18">
        <v>4</v>
      </c>
      <c r="J15" s="18">
        <v>4</v>
      </c>
      <c r="K15" s="34">
        <v>5</v>
      </c>
      <c r="L15" s="18">
        <v>4</v>
      </c>
      <c r="M15" s="18">
        <v>4</v>
      </c>
      <c r="N15" s="18">
        <v>4</v>
      </c>
      <c r="O15" s="34">
        <v>4</v>
      </c>
      <c r="P15" s="18">
        <v>4</v>
      </c>
      <c r="Q15" s="35" t="s">
        <v>62</v>
      </c>
      <c r="R15" s="3"/>
      <c r="S15" s="3">
        <v>4</v>
      </c>
      <c r="T15" s="3">
        <v>10</v>
      </c>
      <c r="U15" s="3">
        <f t="shared" si="0"/>
        <v>14</v>
      </c>
    </row>
    <row r="16" spans="1:21" ht="15.75" customHeight="1">
      <c r="A16" s="7">
        <v>5</v>
      </c>
      <c r="B16" s="25" t="s">
        <v>40</v>
      </c>
      <c r="C16" s="24">
        <v>3</v>
      </c>
      <c r="D16" s="26">
        <v>3</v>
      </c>
      <c r="E16" s="24">
        <v>3</v>
      </c>
      <c r="F16" s="26">
        <v>4</v>
      </c>
      <c r="G16" s="26">
        <v>4</v>
      </c>
      <c r="H16" s="24">
        <v>4</v>
      </c>
      <c r="I16" s="24">
        <v>5</v>
      </c>
      <c r="J16" s="24">
        <v>4</v>
      </c>
      <c r="K16" s="26">
        <v>3</v>
      </c>
      <c r="L16" s="24">
        <v>4</v>
      </c>
      <c r="M16" s="24">
        <v>4</v>
      </c>
      <c r="N16" s="24">
        <v>3</v>
      </c>
      <c r="O16" s="26">
        <v>4</v>
      </c>
      <c r="P16" s="24">
        <v>4</v>
      </c>
      <c r="Q16" s="30" t="s">
        <v>62</v>
      </c>
      <c r="R16" s="3"/>
      <c r="S16" s="3"/>
      <c r="T16" s="3"/>
      <c r="U16" s="3">
        <f t="shared" si="0"/>
        <v>0</v>
      </c>
    </row>
    <row r="17" spans="1:21" ht="15.75" customHeight="1">
      <c r="A17" s="7">
        <v>6</v>
      </c>
      <c r="B17" s="25" t="s">
        <v>41</v>
      </c>
      <c r="C17" s="29" t="s">
        <v>30</v>
      </c>
      <c r="D17" s="29" t="s">
        <v>30</v>
      </c>
      <c r="E17" s="29" t="s">
        <v>30</v>
      </c>
      <c r="F17" s="26" t="s">
        <v>30</v>
      </c>
      <c r="G17" s="26">
        <v>3</v>
      </c>
      <c r="H17" s="24" t="s">
        <v>30</v>
      </c>
      <c r="I17" s="24">
        <v>3</v>
      </c>
      <c r="J17" s="24">
        <v>4</v>
      </c>
      <c r="K17" s="26">
        <v>3</v>
      </c>
      <c r="L17" s="24">
        <v>4</v>
      </c>
      <c r="M17" s="24" t="s">
        <v>30</v>
      </c>
      <c r="N17" s="24">
        <v>3</v>
      </c>
      <c r="O17" s="26" t="s">
        <v>31</v>
      </c>
      <c r="P17" s="24">
        <v>3</v>
      </c>
      <c r="Q17" s="30" t="s">
        <v>62</v>
      </c>
      <c r="R17" s="3"/>
      <c r="S17" s="3"/>
      <c r="T17" s="3"/>
      <c r="U17" s="3">
        <f t="shared" si="0"/>
        <v>0</v>
      </c>
    </row>
    <row r="18" spans="1:21" ht="15.75" customHeight="1">
      <c r="A18" s="32">
        <v>7</v>
      </c>
      <c r="B18" s="33" t="s">
        <v>42</v>
      </c>
      <c r="C18" s="18">
        <v>4</v>
      </c>
      <c r="D18" s="34">
        <v>4</v>
      </c>
      <c r="E18" s="18">
        <v>4</v>
      </c>
      <c r="F18" s="34">
        <v>4</v>
      </c>
      <c r="G18" s="34">
        <v>4</v>
      </c>
      <c r="H18" s="18">
        <v>4</v>
      </c>
      <c r="I18" s="18">
        <v>4</v>
      </c>
      <c r="J18" s="18">
        <v>4</v>
      </c>
      <c r="K18" s="34">
        <v>4</v>
      </c>
      <c r="L18" s="18">
        <v>5</v>
      </c>
      <c r="M18" s="18">
        <v>4</v>
      </c>
      <c r="N18" s="18">
        <v>4</v>
      </c>
      <c r="O18" s="34">
        <v>5</v>
      </c>
      <c r="P18" s="18">
        <v>5</v>
      </c>
      <c r="Q18" s="35" t="s">
        <v>62</v>
      </c>
      <c r="R18" s="3"/>
      <c r="S18" s="3">
        <v>6</v>
      </c>
      <c r="T18" s="3">
        <v>16</v>
      </c>
      <c r="U18" s="3">
        <f t="shared" si="0"/>
        <v>22</v>
      </c>
    </row>
    <row r="19" spans="1:21" ht="15.75" customHeight="1">
      <c r="A19" s="7">
        <v>8</v>
      </c>
      <c r="B19" s="25" t="s">
        <v>43</v>
      </c>
      <c r="C19" s="24">
        <v>4</v>
      </c>
      <c r="D19" s="26">
        <v>4</v>
      </c>
      <c r="E19" s="24">
        <v>4</v>
      </c>
      <c r="F19" s="26">
        <v>4</v>
      </c>
      <c r="G19" s="26">
        <v>4</v>
      </c>
      <c r="H19" s="24">
        <v>5</v>
      </c>
      <c r="I19" s="24">
        <v>4</v>
      </c>
      <c r="J19" s="24">
        <v>4</v>
      </c>
      <c r="K19" s="26">
        <v>3</v>
      </c>
      <c r="L19" s="24">
        <v>4</v>
      </c>
      <c r="M19" s="24">
        <v>3</v>
      </c>
      <c r="N19" s="24">
        <v>3</v>
      </c>
      <c r="O19" s="26">
        <v>4</v>
      </c>
      <c r="P19" s="24">
        <v>4</v>
      </c>
      <c r="Q19" s="30" t="s">
        <v>62</v>
      </c>
      <c r="R19" s="3"/>
      <c r="S19" s="3"/>
      <c r="T19" s="3"/>
      <c r="U19" s="3">
        <f t="shared" si="0"/>
        <v>0</v>
      </c>
    </row>
    <row r="20" spans="1:21" ht="15.75" customHeight="1">
      <c r="A20" s="7">
        <v>9</v>
      </c>
      <c r="B20" s="25" t="s">
        <v>44</v>
      </c>
      <c r="C20" s="24">
        <v>4</v>
      </c>
      <c r="D20" s="26">
        <v>3</v>
      </c>
      <c r="E20" s="24">
        <v>4</v>
      </c>
      <c r="F20" s="26">
        <v>4</v>
      </c>
      <c r="G20" s="26">
        <v>3</v>
      </c>
      <c r="H20" s="24">
        <v>3</v>
      </c>
      <c r="I20" s="24">
        <v>3</v>
      </c>
      <c r="J20" s="24">
        <v>4</v>
      </c>
      <c r="K20" s="26">
        <v>3</v>
      </c>
      <c r="L20" s="24">
        <v>3</v>
      </c>
      <c r="M20" s="24">
        <v>3</v>
      </c>
      <c r="N20" s="24">
        <v>3</v>
      </c>
      <c r="O20" s="26">
        <v>4</v>
      </c>
      <c r="P20" s="24">
        <v>4</v>
      </c>
      <c r="Q20" s="30" t="s">
        <v>62</v>
      </c>
      <c r="R20" s="3"/>
      <c r="S20" s="3">
        <v>42</v>
      </c>
      <c r="T20" s="3">
        <v>38</v>
      </c>
      <c r="U20" s="3">
        <f t="shared" si="0"/>
        <v>80</v>
      </c>
    </row>
    <row r="21" spans="1:21" ht="15.75" customHeight="1">
      <c r="A21" s="32">
        <v>10</v>
      </c>
      <c r="B21" s="33" t="s">
        <v>45</v>
      </c>
      <c r="C21" s="18">
        <v>4</v>
      </c>
      <c r="D21" s="34">
        <v>4</v>
      </c>
      <c r="E21" s="18">
        <v>5</v>
      </c>
      <c r="F21" s="34">
        <v>4</v>
      </c>
      <c r="G21" s="34">
        <v>4</v>
      </c>
      <c r="H21" s="18">
        <v>4</v>
      </c>
      <c r="I21" s="18">
        <v>4</v>
      </c>
      <c r="J21" s="18">
        <v>4</v>
      </c>
      <c r="K21" s="34">
        <v>4</v>
      </c>
      <c r="L21" s="18">
        <v>5</v>
      </c>
      <c r="M21" s="18">
        <v>4</v>
      </c>
      <c r="N21" s="18">
        <v>4</v>
      </c>
      <c r="O21" s="34">
        <v>4</v>
      </c>
      <c r="P21" s="18">
        <v>4</v>
      </c>
      <c r="Q21" s="35" t="s">
        <v>62</v>
      </c>
      <c r="R21" s="3"/>
      <c r="S21" s="3">
        <v>18</v>
      </c>
      <c r="T21" s="3">
        <v>10</v>
      </c>
      <c r="U21" s="3">
        <f t="shared" si="0"/>
        <v>28</v>
      </c>
    </row>
    <row r="22" spans="1:21" ht="15.75" customHeight="1">
      <c r="A22" s="7">
        <v>11</v>
      </c>
      <c r="B22" s="25" t="s">
        <v>46</v>
      </c>
      <c r="C22" s="24">
        <v>4</v>
      </c>
      <c r="D22" s="26">
        <v>5</v>
      </c>
      <c r="E22" s="24">
        <v>4</v>
      </c>
      <c r="F22" s="26">
        <v>4</v>
      </c>
      <c r="G22" s="26">
        <v>3</v>
      </c>
      <c r="H22" s="24">
        <v>3</v>
      </c>
      <c r="I22" s="24">
        <v>3</v>
      </c>
      <c r="J22" s="24">
        <v>4</v>
      </c>
      <c r="K22" s="26">
        <v>3</v>
      </c>
      <c r="L22" s="24">
        <v>4</v>
      </c>
      <c r="M22" s="24">
        <v>3</v>
      </c>
      <c r="N22" s="24">
        <v>3</v>
      </c>
      <c r="O22" s="26">
        <v>4</v>
      </c>
      <c r="P22" s="24">
        <v>4</v>
      </c>
      <c r="Q22" s="30" t="s">
        <v>62</v>
      </c>
      <c r="R22" s="3"/>
      <c r="S22" s="3">
        <v>8</v>
      </c>
      <c r="T22" s="3"/>
      <c r="U22" s="3">
        <f t="shared" si="0"/>
        <v>8</v>
      </c>
    </row>
    <row r="23" spans="1:21" ht="15.75" customHeight="1">
      <c r="A23" s="36">
        <v>12</v>
      </c>
      <c r="B23" s="33" t="s">
        <v>47</v>
      </c>
      <c r="C23" s="18">
        <v>4</v>
      </c>
      <c r="D23" s="34">
        <v>4</v>
      </c>
      <c r="E23" s="18">
        <v>5</v>
      </c>
      <c r="F23" s="34">
        <v>4</v>
      </c>
      <c r="G23" s="34">
        <v>4</v>
      </c>
      <c r="H23" s="18">
        <v>4</v>
      </c>
      <c r="I23" s="18">
        <v>4</v>
      </c>
      <c r="J23" s="18">
        <v>4</v>
      </c>
      <c r="K23" s="34">
        <v>4</v>
      </c>
      <c r="L23" s="18">
        <v>4</v>
      </c>
      <c r="M23" s="18">
        <v>4</v>
      </c>
      <c r="N23" s="18">
        <v>4</v>
      </c>
      <c r="O23" s="34">
        <v>4</v>
      </c>
      <c r="P23" s="18">
        <v>4</v>
      </c>
      <c r="Q23" s="35" t="s">
        <v>62</v>
      </c>
      <c r="R23" s="3"/>
      <c r="S23" s="3">
        <v>10</v>
      </c>
      <c r="T23" s="3">
        <v>40</v>
      </c>
      <c r="U23" s="3">
        <f t="shared" si="0"/>
        <v>50</v>
      </c>
    </row>
    <row r="24" spans="1:21" ht="15.75" customHeight="1">
      <c r="A24" s="36">
        <v>13</v>
      </c>
      <c r="B24" s="33" t="s">
        <v>48</v>
      </c>
      <c r="C24" s="18">
        <v>5</v>
      </c>
      <c r="D24" s="34">
        <v>4</v>
      </c>
      <c r="E24" s="18">
        <v>4</v>
      </c>
      <c r="F24" s="34">
        <v>4</v>
      </c>
      <c r="G24" s="34">
        <v>4</v>
      </c>
      <c r="H24" s="18">
        <v>4</v>
      </c>
      <c r="I24" s="18">
        <v>4</v>
      </c>
      <c r="J24" s="18">
        <v>4</v>
      </c>
      <c r="K24" s="34">
        <v>4</v>
      </c>
      <c r="L24" s="18">
        <v>4</v>
      </c>
      <c r="M24" s="18">
        <v>4</v>
      </c>
      <c r="N24" s="18">
        <v>4</v>
      </c>
      <c r="O24" s="34">
        <v>4</v>
      </c>
      <c r="P24" s="18">
        <v>4</v>
      </c>
      <c r="Q24" s="35" t="s">
        <v>62</v>
      </c>
      <c r="R24" s="3"/>
      <c r="S24" s="3"/>
      <c r="T24" s="3"/>
      <c r="U24" s="3">
        <f t="shared" si="0"/>
        <v>0</v>
      </c>
    </row>
    <row r="25" spans="1:21" ht="15.75" customHeight="1">
      <c r="A25" s="11">
        <v>14</v>
      </c>
      <c r="B25" s="25" t="s">
        <v>49</v>
      </c>
      <c r="C25" s="24">
        <v>4</v>
      </c>
      <c r="D25" s="26">
        <v>3</v>
      </c>
      <c r="E25" s="24">
        <v>4</v>
      </c>
      <c r="F25" s="26">
        <v>4</v>
      </c>
      <c r="G25" s="26">
        <v>4</v>
      </c>
      <c r="H25" s="24">
        <v>3</v>
      </c>
      <c r="I25" s="24">
        <v>3</v>
      </c>
      <c r="J25" s="24">
        <v>4</v>
      </c>
      <c r="K25" s="26">
        <v>3</v>
      </c>
      <c r="L25" s="24">
        <v>4</v>
      </c>
      <c r="M25" s="24">
        <v>3</v>
      </c>
      <c r="N25" s="24">
        <v>3</v>
      </c>
      <c r="O25" s="26" t="s">
        <v>31</v>
      </c>
      <c r="P25" s="24">
        <v>3</v>
      </c>
      <c r="Q25" s="30" t="s">
        <v>62</v>
      </c>
      <c r="R25" s="3"/>
      <c r="S25" s="3">
        <v>76</v>
      </c>
      <c r="T25" s="3">
        <v>80</v>
      </c>
      <c r="U25" s="3">
        <f t="shared" si="0"/>
        <v>156</v>
      </c>
    </row>
    <row r="26" spans="1:21" ht="15.75" customHeight="1">
      <c r="A26" s="36">
        <v>15</v>
      </c>
      <c r="B26" s="33" t="s">
        <v>50</v>
      </c>
      <c r="C26" s="18">
        <v>4</v>
      </c>
      <c r="D26" s="34">
        <v>4</v>
      </c>
      <c r="E26" s="18">
        <v>4</v>
      </c>
      <c r="F26" s="34">
        <v>4</v>
      </c>
      <c r="G26" s="34">
        <v>4</v>
      </c>
      <c r="H26" s="18">
        <v>4</v>
      </c>
      <c r="I26" s="18">
        <v>4</v>
      </c>
      <c r="J26" s="18">
        <v>4</v>
      </c>
      <c r="K26" s="34">
        <v>4</v>
      </c>
      <c r="L26" s="18">
        <v>4</v>
      </c>
      <c r="M26" s="18">
        <v>4</v>
      </c>
      <c r="N26" s="18">
        <v>4</v>
      </c>
      <c r="O26" s="34">
        <v>4</v>
      </c>
      <c r="P26" s="18">
        <v>4</v>
      </c>
      <c r="Q26" s="35" t="s">
        <v>62</v>
      </c>
      <c r="R26" s="3"/>
      <c r="S26" s="3">
        <v>12</v>
      </c>
      <c r="T26" s="3"/>
      <c r="U26" s="3">
        <f t="shared" si="0"/>
        <v>12</v>
      </c>
    </row>
    <row r="27" spans="1:21" ht="15.75" customHeight="1">
      <c r="A27" s="36">
        <v>16</v>
      </c>
      <c r="B27" s="33" t="s">
        <v>50</v>
      </c>
      <c r="C27" s="18">
        <v>4</v>
      </c>
      <c r="D27" s="34">
        <v>4</v>
      </c>
      <c r="E27" s="18">
        <v>4</v>
      </c>
      <c r="F27" s="34">
        <v>4</v>
      </c>
      <c r="G27" s="34">
        <v>5</v>
      </c>
      <c r="H27" s="18">
        <v>4</v>
      </c>
      <c r="I27" s="18">
        <v>4</v>
      </c>
      <c r="J27" s="18">
        <v>4</v>
      </c>
      <c r="K27" s="34">
        <v>4</v>
      </c>
      <c r="L27" s="18">
        <v>4</v>
      </c>
      <c r="M27" s="18">
        <v>4</v>
      </c>
      <c r="N27" s="18">
        <v>4</v>
      </c>
      <c r="O27" s="34">
        <v>4</v>
      </c>
      <c r="P27" s="18">
        <v>4</v>
      </c>
      <c r="Q27" s="35" t="s">
        <v>62</v>
      </c>
      <c r="R27" s="3"/>
      <c r="S27" s="3">
        <v>8</v>
      </c>
      <c r="T27" s="3"/>
      <c r="U27" s="3">
        <f t="shared" si="0"/>
        <v>8</v>
      </c>
    </row>
    <row r="28" spans="1:21" ht="15.75" customHeight="1">
      <c r="A28" s="36">
        <v>17</v>
      </c>
      <c r="B28" s="33" t="s">
        <v>51</v>
      </c>
      <c r="C28" s="18">
        <v>5</v>
      </c>
      <c r="D28" s="34">
        <v>5</v>
      </c>
      <c r="E28" s="18">
        <v>5</v>
      </c>
      <c r="F28" s="34">
        <v>5</v>
      </c>
      <c r="G28" s="34">
        <v>5</v>
      </c>
      <c r="H28" s="18">
        <v>5</v>
      </c>
      <c r="I28" s="18">
        <v>5</v>
      </c>
      <c r="J28" s="18">
        <v>5</v>
      </c>
      <c r="K28" s="34">
        <v>5</v>
      </c>
      <c r="L28" s="18">
        <v>5</v>
      </c>
      <c r="M28" s="18">
        <v>5</v>
      </c>
      <c r="N28" s="18">
        <v>5</v>
      </c>
      <c r="O28" s="34">
        <v>5</v>
      </c>
      <c r="P28" s="18">
        <v>5</v>
      </c>
      <c r="Q28" s="35" t="s">
        <v>62</v>
      </c>
      <c r="R28" s="3"/>
      <c r="S28" s="3"/>
      <c r="T28" s="3"/>
      <c r="U28" s="3">
        <f t="shared" si="0"/>
        <v>0</v>
      </c>
    </row>
    <row r="29" spans="1:21" ht="15.75" customHeight="1">
      <c r="A29" s="36">
        <v>18</v>
      </c>
      <c r="B29" s="33" t="s">
        <v>52</v>
      </c>
      <c r="C29" s="18">
        <v>5</v>
      </c>
      <c r="D29" s="34">
        <v>5</v>
      </c>
      <c r="E29" s="18">
        <v>5</v>
      </c>
      <c r="F29" s="34">
        <v>5</v>
      </c>
      <c r="G29" s="34">
        <v>5</v>
      </c>
      <c r="H29" s="18">
        <v>5</v>
      </c>
      <c r="I29" s="18">
        <v>5</v>
      </c>
      <c r="J29" s="18">
        <v>5</v>
      </c>
      <c r="K29" s="34">
        <v>5</v>
      </c>
      <c r="L29" s="18">
        <v>5</v>
      </c>
      <c r="M29" s="18">
        <v>5</v>
      </c>
      <c r="N29" s="18">
        <v>5</v>
      </c>
      <c r="O29" s="34">
        <v>5</v>
      </c>
      <c r="P29" s="18">
        <v>5</v>
      </c>
      <c r="Q29" s="35" t="s">
        <v>62</v>
      </c>
      <c r="R29" s="3"/>
      <c r="S29" s="3"/>
      <c r="T29" s="3">
        <v>16</v>
      </c>
      <c r="U29" s="3">
        <f t="shared" si="0"/>
        <v>16</v>
      </c>
    </row>
    <row r="30" spans="1:21" ht="15.75" customHeight="1">
      <c r="A30" s="11">
        <v>19</v>
      </c>
      <c r="B30" s="25" t="s">
        <v>53</v>
      </c>
      <c r="C30" s="24">
        <v>3</v>
      </c>
      <c r="D30" s="26">
        <v>3</v>
      </c>
      <c r="E30" s="24">
        <v>3</v>
      </c>
      <c r="F30" s="26">
        <v>3</v>
      </c>
      <c r="G30" s="26">
        <v>3</v>
      </c>
      <c r="H30" s="24">
        <v>3</v>
      </c>
      <c r="I30" s="24">
        <v>3</v>
      </c>
      <c r="J30" s="24">
        <v>3</v>
      </c>
      <c r="K30" s="26">
        <v>3</v>
      </c>
      <c r="L30" s="24">
        <v>4</v>
      </c>
      <c r="M30" s="24">
        <v>3</v>
      </c>
      <c r="N30" s="24">
        <v>3</v>
      </c>
      <c r="O30" s="26" t="s">
        <v>32</v>
      </c>
      <c r="P30" s="24">
        <v>3</v>
      </c>
      <c r="Q30" s="30" t="s">
        <v>62</v>
      </c>
      <c r="R30" s="3"/>
      <c r="S30" s="3"/>
      <c r="T30" s="3"/>
      <c r="U30" s="3">
        <f>SUM(S30:T30)</f>
        <v>0</v>
      </c>
    </row>
    <row r="31" spans="1:21" ht="15.75" customHeight="1">
      <c r="A31" s="36">
        <v>20</v>
      </c>
      <c r="B31" s="33" t="s">
        <v>54</v>
      </c>
      <c r="C31" s="18">
        <v>5</v>
      </c>
      <c r="D31" s="34">
        <v>5</v>
      </c>
      <c r="E31" s="18">
        <v>4</v>
      </c>
      <c r="F31" s="34">
        <v>4</v>
      </c>
      <c r="G31" s="34">
        <v>4</v>
      </c>
      <c r="H31" s="18">
        <v>4</v>
      </c>
      <c r="I31" s="18">
        <v>4</v>
      </c>
      <c r="J31" s="18">
        <v>4</v>
      </c>
      <c r="K31" s="34">
        <v>4</v>
      </c>
      <c r="L31" s="18">
        <v>4</v>
      </c>
      <c r="M31" s="18">
        <v>4</v>
      </c>
      <c r="N31" s="18">
        <v>4</v>
      </c>
      <c r="O31" s="34">
        <v>4</v>
      </c>
      <c r="P31" s="18">
        <v>4</v>
      </c>
      <c r="Q31" s="35" t="s">
        <v>62</v>
      </c>
      <c r="R31" s="3"/>
      <c r="S31" s="3">
        <v>10</v>
      </c>
      <c r="T31" s="3">
        <v>8</v>
      </c>
      <c r="U31" s="3">
        <f t="shared" si="0"/>
        <v>18</v>
      </c>
    </row>
    <row r="32" spans="1:21" ht="15.75" customHeight="1">
      <c r="A32" s="36">
        <v>21</v>
      </c>
      <c r="B32" s="33" t="s">
        <v>55</v>
      </c>
      <c r="C32" s="18">
        <v>5</v>
      </c>
      <c r="D32" s="34">
        <v>5</v>
      </c>
      <c r="E32" s="18">
        <v>5</v>
      </c>
      <c r="F32" s="34">
        <v>5</v>
      </c>
      <c r="G32" s="34">
        <v>5</v>
      </c>
      <c r="H32" s="18">
        <v>5</v>
      </c>
      <c r="I32" s="18">
        <v>5</v>
      </c>
      <c r="J32" s="18">
        <v>5</v>
      </c>
      <c r="K32" s="34">
        <v>5</v>
      </c>
      <c r="L32" s="18">
        <v>5</v>
      </c>
      <c r="M32" s="18">
        <v>5</v>
      </c>
      <c r="N32" s="18">
        <v>5</v>
      </c>
      <c r="O32" s="34" t="s">
        <v>31</v>
      </c>
      <c r="P32" s="18">
        <v>5</v>
      </c>
      <c r="Q32" s="35" t="s">
        <v>62</v>
      </c>
      <c r="R32" s="3"/>
      <c r="S32" s="3">
        <v>6</v>
      </c>
      <c r="T32" s="3">
        <v>10</v>
      </c>
      <c r="U32" s="3">
        <f t="shared" si="0"/>
        <v>16</v>
      </c>
    </row>
    <row r="33" spans="1:21" ht="15.75" customHeight="1">
      <c r="A33" s="36">
        <v>22</v>
      </c>
      <c r="B33" s="33" t="s">
        <v>56</v>
      </c>
      <c r="C33" s="18">
        <v>4</v>
      </c>
      <c r="D33" s="34">
        <v>4</v>
      </c>
      <c r="E33" s="18">
        <v>4</v>
      </c>
      <c r="F33" s="34">
        <v>5</v>
      </c>
      <c r="G33" s="34">
        <v>5</v>
      </c>
      <c r="H33" s="18">
        <v>4</v>
      </c>
      <c r="I33" s="18">
        <v>4</v>
      </c>
      <c r="J33" s="18">
        <v>4</v>
      </c>
      <c r="K33" s="34">
        <v>4</v>
      </c>
      <c r="L33" s="18">
        <v>5</v>
      </c>
      <c r="M33" s="18">
        <v>4</v>
      </c>
      <c r="N33" s="18">
        <v>4</v>
      </c>
      <c r="O33" s="34" t="s">
        <v>32</v>
      </c>
      <c r="P33" s="18">
        <v>5</v>
      </c>
      <c r="Q33" s="35" t="s">
        <v>62</v>
      </c>
      <c r="R33" s="3"/>
      <c r="S33" s="3">
        <v>20</v>
      </c>
      <c r="T33" s="3"/>
      <c r="U33" s="3">
        <f t="shared" si="0"/>
        <v>20</v>
      </c>
    </row>
    <row r="34" spans="1:21" ht="15.75" customHeight="1">
      <c r="A34" s="36">
        <v>23</v>
      </c>
      <c r="B34" s="33" t="s">
        <v>57</v>
      </c>
      <c r="C34" s="18">
        <v>4</v>
      </c>
      <c r="D34" s="34">
        <v>4</v>
      </c>
      <c r="E34" s="18">
        <v>4</v>
      </c>
      <c r="F34" s="34">
        <v>5</v>
      </c>
      <c r="G34" s="34">
        <v>5</v>
      </c>
      <c r="H34" s="18">
        <v>5</v>
      </c>
      <c r="I34" s="18">
        <v>5</v>
      </c>
      <c r="J34" s="18">
        <v>4</v>
      </c>
      <c r="K34" s="34">
        <v>5</v>
      </c>
      <c r="L34" s="18">
        <v>4</v>
      </c>
      <c r="M34" s="18">
        <v>4</v>
      </c>
      <c r="N34" s="18">
        <v>4</v>
      </c>
      <c r="O34" s="34">
        <v>4</v>
      </c>
      <c r="P34" s="18">
        <v>4</v>
      </c>
      <c r="Q34" s="35" t="s">
        <v>62</v>
      </c>
      <c r="R34" s="3"/>
      <c r="S34" s="3"/>
      <c r="T34" s="3"/>
      <c r="U34" s="3">
        <f t="shared" si="0"/>
        <v>0</v>
      </c>
    </row>
    <row r="35" spans="1:21" ht="15.75" customHeight="1">
      <c r="A35" s="11">
        <v>24</v>
      </c>
      <c r="B35" s="25" t="s">
        <v>58</v>
      </c>
      <c r="C35" s="24">
        <v>4</v>
      </c>
      <c r="D35" s="26">
        <v>3</v>
      </c>
      <c r="E35" s="24">
        <v>3</v>
      </c>
      <c r="F35" s="26">
        <v>3</v>
      </c>
      <c r="G35" s="26">
        <v>3</v>
      </c>
      <c r="H35" s="24">
        <v>4</v>
      </c>
      <c r="I35" s="24">
        <v>4</v>
      </c>
      <c r="J35" s="24">
        <v>4</v>
      </c>
      <c r="K35" s="26">
        <v>3</v>
      </c>
      <c r="L35" s="24">
        <v>4</v>
      </c>
      <c r="M35" s="24">
        <v>3</v>
      </c>
      <c r="N35" s="24">
        <v>3</v>
      </c>
      <c r="O35" s="26">
        <v>4</v>
      </c>
      <c r="P35" s="24">
        <v>3</v>
      </c>
      <c r="Q35" s="30" t="s">
        <v>62</v>
      </c>
      <c r="R35" s="3"/>
      <c r="S35" s="3">
        <v>26</v>
      </c>
      <c r="T35" s="3"/>
      <c r="U35" s="3">
        <f t="shared" si="0"/>
        <v>26</v>
      </c>
    </row>
    <row r="36" spans="1:21" ht="15.75" customHeight="1">
      <c r="A36" s="36">
        <v>25</v>
      </c>
      <c r="B36" s="33" t="s">
        <v>59</v>
      </c>
      <c r="C36" s="18">
        <v>5</v>
      </c>
      <c r="D36" s="34">
        <v>4</v>
      </c>
      <c r="E36" s="18">
        <v>4</v>
      </c>
      <c r="F36" s="34">
        <v>4</v>
      </c>
      <c r="G36" s="34">
        <v>4</v>
      </c>
      <c r="H36" s="18">
        <v>4</v>
      </c>
      <c r="I36" s="18">
        <v>4</v>
      </c>
      <c r="J36" s="18">
        <v>4</v>
      </c>
      <c r="K36" s="34">
        <v>4</v>
      </c>
      <c r="L36" s="18">
        <v>4</v>
      </c>
      <c r="M36" s="18">
        <v>4</v>
      </c>
      <c r="N36" s="18">
        <v>4</v>
      </c>
      <c r="O36" s="34">
        <v>4</v>
      </c>
      <c r="P36" s="18">
        <v>4</v>
      </c>
      <c r="Q36" s="35" t="s">
        <v>62</v>
      </c>
      <c r="R36" s="3"/>
      <c r="S36" s="3">
        <v>18</v>
      </c>
      <c r="T36" s="3">
        <v>44</v>
      </c>
      <c r="U36" s="3">
        <f t="shared" si="0"/>
        <v>62</v>
      </c>
    </row>
    <row r="37" spans="1:21" ht="15.75" customHeight="1">
      <c r="A37" s="11"/>
      <c r="B37" s="12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3"/>
      <c r="T37" s="3"/>
      <c r="U37" s="3"/>
    </row>
    <row r="38" spans="1:21" ht="15.75" customHeight="1">
      <c r="A38" s="5"/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18">
        <f>SUM(S12:S37)</f>
        <v>326</v>
      </c>
      <c r="T38" s="18">
        <f>SUM(T12:T37)</f>
        <v>378</v>
      </c>
      <c r="U38" s="18">
        <f>SUM(U12:U37)</f>
        <v>704</v>
      </c>
    </row>
    <row r="39" spans="1:21" ht="15.75" customHeight="1">
      <c r="A39" s="8" t="s">
        <v>65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  <c r="R39" s="41"/>
      <c r="S39" s="41"/>
      <c r="T39" s="41"/>
      <c r="U39" s="41"/>
    </row>
    <row r="40" spans="1:21" ht="15.75" customHeight="1">
      <c r="A40" s="8" t="s">
        <v>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0"/>
      <c r="S40" s="10"/>
      <c r="T40" s="10"/>
      <c r="U40" s="10"/>
    </row>
    <row r="41" spans="1:21" ht="14.25" customHeight="1">
      <c r="A41" s="40" t="s">
        <v>11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10"/>
      <c r="S41" s="10"/>
      <c r="T41" s="10"/>
      <c r="U41" s="10"/>
    </row>
    <row r="42" spans="18:21" ht="12.75">
      <c r="R42" s="4"/>
      <c r="S42" s="4"/>
      <c r="T42" s="4"/>
      <c r="U42" s="4"/>
    </row>
    <row r="43" spans="2:20" s="3" customFormat="1" ht="13.5" customHeight="1">
      <c r="B43" s="21">
        <v>5</v>
      </c>
      <c r="C43" s="3">
        <f aca="true" t="shared" si="1" ref="C43:P43">COUNTIF(C12:C37,5)</f>
        <v>6</v>
      </c>
      <c r="D43" s="3">
        <f t="shared" si="1"/>
        <v>5</v>
      </c>
      <c r="E43" s="3">
        <f t="shared" si="1"/>
        <v>6</v>
      </c>
      <c r="F43" s="3">
        <f t="shared" si="1"/>
        <v>5</v>
      </c>
      <c r="G43" s="3">
        <f t="shared" si="1"/>
        <v>6</v>
      </c>
      <c r="H43" s="3">
        <f t="shared" si="1"/>
        <v>6</v>
      </c>
      <c r="I43" s="3">
        <f t="shared" si="1"/>
        <v>5</v>
      </c>
      <c r="J43" s="3">
        <f t="shared" si="1"/>
        <v>4</v>
      </c>
      <c r="K43" s="3">
        <f t="shared" si="1"/>
        <v>6</v>
      </c>
      <c r="L43" s="3">
        <f t="shared" si="1"/>
        <v>6</v>
      </c>
      <c r="M43" s="3">
        <f t="shared" si="1"/>
        <v>3</v>
      </c>
      <c r="N43" s="3">
        <f t="shared" si="1"/>
        <v>3</v>
      </c>
      <c r="O43" s="3">
        <f t="shared" si="1"/>
        <v>4</v>
      </c>
      <c r="P43" s="3">
        <f t="shared" si="1"/>
        <v>5</v>
      </c>
      <c r="S43" s="21">
        <f>SUM(C43:R43)</f>
        <v>70</v>
      </c>
      <c r="T43" s="21">
        <v>14</v>
      </c>
    </row>
    <row r="44" spans="2:19" s="3" customFormat="1" ht="12.75">
      <c r="B44" s="21">
        <v>4</v>
      </c>
      <c r="C44" s="3">
        <f aca="true" t="shared" si="2" ref="C44:N44">COUNTIF(C12:C37,4)</f>
        <v>16</v>
      </c>
      <c r="D44" s="3">
        <f t="shared" si="2"/>
        <v>13</v>
      </c>
      <c r="E44" s="3">
        <f t="shared" si="2"/>
        <v>15</v>
      </c>
      <c r="F44" s="3">
        <f t="shared" si="2"/>
        <v>17</v>
      </c>
      <c r="G44" s="3">
        <f t="shared" si="2"/>
        <v>13</v>
      </c>
      <c r="H44" s="3">
        <f t="shared" si="2"/>
        <v>14</v>
      </c>
      <c r="I44" s="3">
        <f t="shared" si="2"/>
        <v>14</v>
      </c>
      <c r="J44" s="3">
        <f t="shared" si="2"/>
        <v>19</v>
      </c>
      <c r="K44" s="3">
        <f t="shared" si="2"/>
        <v>11</v>
      </c>
      <c r="L44" s="3">
        <f t="shared" si="2"/>
        <v>18</v>
      </c>
      <c r="M44" s="3">
        <f t="shared" si="2"/>
        <v>14</v>
      </c>
      <c r="N44" s="3">
        <f t="shared" si="2"/>
        <v>14</v>
      </c>
      <c r="O44" s="3">
        <f>COUNTIF(O12:O37,4)+5</f>
        <v>21</v>
      </c>
      <c r="P44" s="3">
        <f>COUNTIF(P12:P37,4)</f>
        <v>15</v>
      </c>
      <c r="S44" s="21">
        <f>SUM(C44:R44)</f>
        <v>214</v>
      </c>
    </row>
    <row r="45" spans="2:19" s="3" customFormat="1" ht="14.25">
      <c r="B45" s="21">
        <v>3</v>
      </c>
      <c r="C45" s="3">
        <f aca="true" t="shared" si="3" ref="C45:P45">COUNTIF(C12:C37,3)</f>
        <v>2</v>
      </c>
      <c r="D45" s="3">
        <f t="shared" si="3"/>
        <v>6</v>
      </c>
      <c r="E45" s="3">
        <f t="shared" si="3"/>
        <v>3</v>
      </c>
      <c r="F45" s="3">
        <f t="shared" si="3"/>
        <v>2</v>
      </c>
      <c r="G45" s="3">
        <f t="shared" si="3"/>
        <v>6</v>
      </c>
      <c r="H45" s="3">
        <f t="shared" si="3"/>
        <v>4</v>
      </c>
      <c r="I45" s="3">
        <f t="shared" si="3"/>
        <v>6</v>
      </c>
      <c r="J45" s="3">
        <f t="shared" si="3"/>
        <v>2</v>
      </c>
      <c r="K45" s="3">
        <f t="shared" si="3"/>
        <v>8</v>
      </c>
      <c r="L45" s="3">
        <f t="shared" si="3"/>
        <v>1</v>
      </c>
      <c r="M45" s="3">
        <f t="shared" si="3"/>
        <v>7</v>
      </c>
      <c r="N45" s="3">
        <f t="shared" si="3"/>
        <v>8</v>
      </c>
      <c r="O45" s="3">
        <f t="shared" si="3"/>
        <v>0</v>
      </c>
      <c r="P45" s="3">
        <f t="shared" si="3"/>
        <v>5</v>
      </c>
      <c r="Q45" s="20"/>
      <c r="S45" s="21">
        <f>SUM(C45:R45)</f>
        <v>60</v>
      </c>
    </row>
    <row r="46" spans="2:19" s="3" customFormat="1" ht="12.75">
      <c r="B46" s="21">
        <v>2</v>
      </c>
      <c r="C46" s="3">
        <f aca="true" t="shared" si="4" ref="C46:P46">COUNTIF(C12:C37,2)</f>
        <v>0</v>
      </c>
      <c r="D46" s="3">
        <f t="shared" si="4"/>
        <v>0</v>
      </c>
      <c r="E46" s="3">
        <f t="shared" si="4"/>
        <v>0</v>
      </c>
      <c r="F46" s="3">
        <f t="shared" si="4"/>
        <v>0</v>
      </c>
      <c r="G46" s="3">
        <f t="shared" si="4"/>
        <v>0</v>
      </c>
      <c r="H46" s="3">
        <f t="shared" si="4"/>
        <v>0</v>
      </c>
      <c r="I46" s="3">
        <f t="shared" si="4"/>
        <v>0</v>
      </c>
      <c r="J46" s="3">
        <f t="shared" si="4"/>
        <v>0</v>
      </c>
      <c r="K46" s="3">
        <f t="shared" si="4"/>
        <v>0</v>
      </c>
      <c r="L46" s="3">
        <f t="shared" si="4"/>
        <v>0</v>
      </c>
      <c r="M46" s="3">
        <f t="shared" si="4"/>
        <v>0</v>
      </c>
      <c r="N46" s="3">
        <f t="shared" si="4"/>
        <v>0</v>
      </c>
      <c r="O46" s="3">
        <f t="shared" si="4"/>
        <v>0</v>
      </c>
      <c r="P46" s="3">
        <f t="shared" si="4"/>
        <v>0</v>
      </c>
      <c r="S46" s="21">
        <f>SUM(C46:R46)</f>
        <v>0</v>
      </c>
    </row>
    <row r="47" spans="2:22" s="3" customFormat="1" ht="12.75">
      <c r="B47" s="22" t="s">
        <v>30</v>
      </c>
      <c r="C47" s="3">
        <v>1</v>
      </c>
      <c r="D47" s="3">
        <v>1</v>
      </c>
      <c r="E47" s="3">
        <v>1</v>
      </c>
      <c r="F47" s="3">
        <v>2</v>
      </c>
      <c r="H47" s="3">
        <v>1</v>
      </c>
      <c r="K47" s="3">
        <v>1</v>
      </c>
      <c r="M47" s="3">
        <v>1</v>
      </c>
      <c r="S47" s="21">
        <f>SUM(C47:R47)</f>
        <v>8</v>
      </c>
      <c r="U47" s="21" t="s">
        <v>34</v>
      </c>
      <c r="V47" s="23">
        <f>(S50-T50)/U50</f>
        <v>0.6685714285714286</v>
      </c>
    </row>
    <row r="48" s="3" customFormat="1" ht="12.75"/>
    <row r="49" s="3" customFormat="1" ht="12.75">
      <c r="S49" s="3">
        <f>SUM(S43:S48)</f>
        <v>352</v>
      </c>
    </row>
    <row r="50" spans="3:21" s="3" customFormat="1" ht="12.75">
      <c r="C50" s="3">
        <f>SUM(C43:C49)</f>
        <v>25</v>
      </c>
      <c r="D50" s="3">
        <f aca="true" t="shared" si="5" ref="D50:Q50">SUM(D43:D49)</f>
        <v>25</v>
      </c>
      <c r="E50" s="3">
        <f t="shared" si="5"/>
        <v>25</v>
      </c>
      <c r="F50" s="3">
        <f t="shared" si="5"/>
        <v>26</v>
      </c>
      <c r="G50" s="3">
        <f t="shared" si="5"/>
        <v>25</v>
      </c>
      <c r="H50" s="3">
        <f t="shared" si="5"/>
        <v>25</v>
      </c>
      <c r="I50" s="3">
        <f t="shared" si="5"/>
        <v>25</v>
      </c>
      <c r="J50" s="3">
        <f t="shared" si="5"/>
        <v>25</v>
      </c>
      <c r="K50" s="3">
        <f t="shared" si="5"/>
        <v>26</v>
      </c>
      <c r="L50" s="3">
        <f t="shared" si="5"/>
        <v>25</v>
      </c>
      <c r="M50" s="3">
        <f t="shared" si="5"/>
        <v>25</v>
      </c>
      <c r="N50" s="3">
        <f t="shared" si="5"/>
        <v>25</v>
      </c>
      <c r="O50" s="3">
        <f t="shared" si="5"/>
        <v>25</v>
      </c>
      <c r="P50" s="3">
        <f t="shared" si="5"/>
        <v>25</v>
      </c>
      <c r="Q50" s="3">
        <f t="shared" si="5"/>
        <v>0</v>
      </c>
      <c r="S50" s="21">
        <f>5*S43+4*S44+3*S45+2*S46+2*S47</f>
        <v>1402</v>
      </c>
      <c r="T50" s="21">
        <f>2*T43*A36</f>
        <v>700</v>
      </c>
      <c r="U50" s="21">
        <f>3*T43*A36</f>
        <v>1050</v>
      </c>
    </row>
  </sheetData>
  <sheetProtection/>
  <mergeCells count="13">
    <mergeCell ref="A8:A11"/>
    <mergeCell ref="C10:Q10"/>
    <mergeCell ref="S9:U9"/>
    <mergeCell ref="B4:N4"/>
    <mergeCell ref="S10:S11"/>
    <mergeCell ref="T10:T11"/>
    <mergeCell ref="U10:U11"/>
    <mergeCell ref="B5:M5"/>
    <mergeCell ref="A41:Q41"/>
    <mergeCell ref="R39:U39"/>
    <mergeCell ref="C8:R9"/>
    <mergeCell ref="S8:U8"/>
    <mergeCell ref="B8:B11"/>
  </mergeCells>
  <printOptions/>
  <pageMargins left="1.3385826771653544" right="0.6692913385826772" top="0.984251968503937" bottom="0.35433070866141736" header="0.5118110236220472" footer="0.5118110236220472"/>
  <pageSetup fitToWidth="2" fitToHeight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2012-01-19T03:45:25Z</cp:lastPrinted>
  <dcterms:created xsi:type="dcterms:W3CDTF">1996-10-08T23:32:33Z</dcterms:created>
  <dcterms:modified xsi:type="dcterms:W3CDTF">2013-01-30T04:44:24Z</dcterms:modified>
  <cp:category/>
  <cp:version/>
  <cp:contentType/>
  <cp:contentStatus/>
</cp:coreProperties>
</file>