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ЭМ-10" sheetId="1" r:id="rId1"/>
  </sheets>
  <definedNames>
    <definedName name="_xlnm.Print_Area" localSheetId="0">'ГЭМ-10'!$A$1:$AN$40</definedName>
  </definedNames>
  <calcPr fullCalcOnLoad="1"/>
</workbook>
</file>

<file path=xl/sharedStrings.xml><?xml version="1.0" encoding="utf-8"?>
<sst xmlns="http://schemas.openxmlformats.org/spreadsheetml/2006/main" count="57" uniqueCount="51">
  <si>
    <t>№</t>
  </si>
  <si>
    <t>Фамилия,</t>
  </si>
  <si>
    <t>Предметы</t>
  </si>
  <si>
    <t>Пропуски уроков</t>
  </si>
  <si>
    <t>Приме-</t>
  </si>
  <si>
    <t>чание</t>
  </si>
  <si>
    <t>всего</t>
  </si>
  <si>
    <t>в т.ч.</t>
  </si>
  <si>
    <t>ува-</t>
  </si>
  <si>
    <t>жит.</t>
  </si>
  <si>
    <t>не ува-</t>
  </si>
  <si>
    <t>жит</t>
  </si>
  <si>
    <t>«5»</t>
  </si>
  <si>
    <t>«4»</t>
  </si>
  <si>
    <t>«3»</t>
  </si>
  <si>
    <t>«2»</t>
  </si>
  <si>
    <t>н/а</t>
  </si>
  <si>
    <t>ИТОГО:</t>
  </si>
  <si>
    <t>Н/А</t>
  </si>
  <si>
    <t>КЗ</t>
  </si>
  <si>
    <t>УСП</t>
  </si>
  <si>
    <t xml:space="preserve">Винников Денис </t>
  </si>
  <si>
    <t xml:space="preserve">Воронков Иван </t>
  </si>
  <si>
    <t xml:space="preserve">Ермолаев Ярослав </t>
  </si>
  <si>
    <t xml:space="preserve">Жданов Юрий </t>
  </si>
  <si>
    <t xml:space="preserve">Кашапов Глеб </t>
  </si>
  <si>
    <t xml:space="preserve">Калюжный Максим </t>
  </si>
  <si>
    <t xml:space="preserve">Кузнецова Алёна </t>
  </si>
  <si>
    <t xml:space="preserve">Кулеш Игорь </t>
  </si>
  <si>
    <t xml:space="preserve">Лукьянова Дарья </t>
  </si>
  <si>
    <t>Пашнин Владимир</t>
  </si>
  <si>
    <t xml:space="preserve">Пономарёв Андрей </t>
  </si>
  <si>
    <t xml:space="preserve">Уваров Роман </t>
  </si>
  <si>
    <t>Фисенко Евгений</t>
  </si>
  <si>
    <t>Холдеев Денис</t>
  </si>
  <si>
    <t>Черепанов Антон</t>
  </si>
  <si>
    <t>Иванов Сергей</t>
  </si>
  <si>
    <t xml:space="preserve">Филимонова Алена </t>
  </si>
  <si>
    <t>ГЭМ-10</t>
  </si>
  <si>
    <t>физ-ра</t>
  </si>
  <si>
    <t>горное дело</t>
  </si>
  <si>
    <t>пос</t>
  </si>
  <si>
    <t>пр</t>
  </si>
  <si>
    <t>зач</t>
  </si>
  <si>
    <t>осв</t>
  </si>
  <si>
    <t>имя</t>
  </si>
  <si>
    <t>экономика</t>
  </si>
  <si>
    <t>горная мех</t>
  </si>
  <si>
    <t>горные маш</t>
  </si>
  <si>
    <t>монтаж</t>
  </si>
  <si>
    <t xml:space="preserve">ТБ, охрана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</si>
</sst>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2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1" fillId="35" borderId="12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36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9" borderId="13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14" borderId="13" xfId="0" applyFont="1" applyFill="1" applyBorder="1" applyAlignment="1">
      <alignment/>
    </xf>
    <xf numFmtId="0" fontId="1" fillId="37" borderId="16" xfId="0" applyFont="1" applyFill="1" applyBorder="1" applyAlignment="1">
      <alignment vertical="top" wrapText="1"/>
    </xf>
    <xf numFmtId="0" fontId="1" fillId="9" borderId="13" xfId="0" applyFont="1" applyFill="1" applyBorder="1" applyAlignment="1">
      <alignment vertical="top" wrapText="1"/>
    </xf>
    <xf numFmtId="0" fontId="1" fillId="38" borderId="13" xfId="0" applyFont="1" applyFill="1" applyBorder="1" applyAlignment="1">
      <alignment vertical="top" wrapText="1"/>
    </xf>
    <xf numFmtId="0" fontId="1" fillId="36" borderId="13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35" borderId="13" xfId="0" applyFont="1" applyFill="1" applyBorder="1" applyAlignment="1">
      <alignment vertical="top" wrapText="1"/>
    </xf>
    <xf numFmtId="0" fontId="1" fillId="8" borderId="13" xfId="0" applyFont="1" applyFill="1" applyBorder="1" applyAlignment="1">
      <alignment/>
    </xf>
    <xf numFmtId="0" fontId="1" fillId="8" borderId="13" xfId="0" applyFont="1" applyFill="1" applyBorder="1" applyAlignment="1">
      <alignment vertical="top" wrapText="1"/>
    </xf>
    <xf numFmtId="9" fontId="4" fillId="37" borderId="13" xfId="0" applyNumberFormat="1" applyFont="1" applyFill="1" applyBorder="1" applyAlignment="1">
      <alignment horizontal="center" vertical="top" wrapText="1"/>
    </xf>
    <xf numFmtId="9" fontId="4" fillId="35" borderId="11" xfId="0" applyNumberFormat="1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9" borderId="19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 textRotation="90" wrapText="1"/>
    </xf>
    <xf numFmtId="0" fontId="3" fillId="35" borderId="13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9" fontId="7" fillId="0" borderId="13" xfId="55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8" borderId="13" xfId="0" applyFont="1" applyFill="1" applyBorder="1" applyAlignment="1">
      <alignment/>
    </xf>
    <xf numFmtId="0" fontId="1" fillId="38" borderId="18" xfId="0" applyFont="1" applyFill="1" applyBorder="1" applyAlignment="1">
      <alignment horizontal="center" vertical="top" wrapText="1"/>
    </xf>
    <xf numFmtId="0" fontId="1" fillId="38" borderId="13" xfId="0" applyFont="1" applyFill="1" applyBorder="1" applyAlignment="1">
      <alignment horizontal="center" vertical="top" wrapText="1"/>
    </xf>
    <xf numFmtId="0" fontId="1" fillId="8" borderId="13" xfId="0" applyFont="1" applyFill="1" applyBorder="1" applyAlignment="1">
      <alignment horizontal="center" vertical="top" wrapText="1"/>
    </xf>
    <xf numFmtId="0" fontId="1" fillId="9" borderId="13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tabSelected="1" zoomScaleSheetLayoutView="85" zoomScalePageLayoutView="0" workbookViewId="0" topLeftCell="A16">
      <selection activeCell="J33" sqref="J33"/>
    </sheetView>
  </sheetViews>
  <sheetFormatPr defaultColWidth="9.140625" defaultRowHeight="12.75"/>
  <cols>
    <col min="1" max="1" width="6.00390625" style="0" customWidth="1"/>
    <col min="2" max="2" width="23.00390625" style="0" customWidth="1"/>
    <col min="3" max="8" width="4.7109375" style="55" customWidth="1"/>
    <col min="9" max="9" width="4.421875" style="55" customWidth="1"/>
    <col min="10" max="10" width="6.57421875" style="0" customWidth="1"/>
    <col min="11" max="11" width="6.28125" style="0" customWidth="1"/>
    <col min="12" max="12" width="6.57421875" style="0" customWidth="1"/>
    <col min="13" max="13" width="6.421875" style="0" customWidth="1"/>
    <col min="14" max="15" width="6.8515625" style="0" customWidth="1"/>
  </cols>
  <sheetData>
    <row r="1" spans="1:15" ht="31.5">
      <c r="A1" s="49" t="s">
        <v>0</v>
      </c>
      <c r="B1" s="37" t="s">
        <v>1</v>
      </c>
      <c r="C1" s="39" t="s">
        <v>2</v>
      </c>
      <c r="D1" s="39"/>
      <c r="E1" s="39"/>
      <c r="F1" s="39"/>
      <c r="G1" s="39"/>
      <c r="H1" s="39"/>
      <c r="I1" s="39"/>
      <c r="J1" s="39" t="s">
        <v>3</v>
      </c>
      <c r="K1" s="39"/>
      <c r="L1" s="39"/>
      <c r="M1" s="27" t="s">
        <v>4</v>
      </c>
      <c r="N1" s="15"/>
      <c r="O1" s="15"/>
    </row>
    <row r="2" spans="1:15" ht="20.25" customHeight="1">
      <c r="A2" s="50"/>
      <c r="B2" s="43" t="s">
        <v>45</v>
      </c>
      <c r="C2" s="41" t="s">
        <v>46</v>
      </c>
      <c r="D2" s="41" t="s">
        <v>39</v>
      </c>
      <c r="E2" s="41" t="s">
        <v>40</v>
      </c>
      <c r="F2" s="41" t="s">
        <v>47</v>
      </c>
      <c r="G2" s="41" t="s">
        <v>48</v>
      </c>
      <c r="H2" s="41" t="s">
        <v>49</v>
      </c>
      <c r="I2" s="41" t="s">
        <v>50</v>
      </c>
      <c r="J2" s="39" t="s">
        <v>6</v>
      </c>
      <c r="K2" s="39" t="s">
        <v>7</v>
      </c>
      <c r="L2" s="39"/>
      <c r="M2" s="27" t="s">
        <v>5</v>
      </c>
      <c r="N2" s="15"/>
      <c r="O2" s="15"/>
    </row>
    <row r="3" spans="1:15" ht="31.5">
      <c r="A3" s="50"/>
      <c r="B3" s="44"/>
      <c r="C3" s="41"/>
      <c r="D3" s="41"/>
      <c r="E3" s="41"/>
      <c r="F3" s="41"/>
      <c r="G3" s="41"/>
      <c r="H3" s="41"/>
      <c r="I3" s="41"/>
      <c r="J3" s="39"/>
      <c r="K3" s="27" t="s">
        <v>8</v>
      </c>
      <c r="L3" s="27" t="s">
        <v>10</v>
      </c>
      <c r="M3" s="38"/>
      <c r="N3" s="15"/>
      <c r="O3" s="15"/>
    </row>
    <row r="4" spans="1:15" ht="22.5" customHeight="1">
      <c r="A4" s="51"/>
      <c r="B4" s="45"/>
      <c r="C4" s="41"/>
      <c r="D4" s="41"/>
      <c r="E4" s="41"/>
      <c r="F4" s="41"/>
      <c r="G4" s="41"/>
      <c r="H4" s="41"/>
      <c r="I4" s="41"/>
      <c r="J4" s="39"/>
      <c r="K4" s="27" t="s">
        <v>9</v>
      </c>
      <c r="L4" s="27" t="s">
        <v>11</v>
      </c>
      <c r="M4" s="38"/>
      <c r="N4" s="15"/>
      <c r="O4" s="15"/>
    </row>
    <row r="5" spans="1:15" ht="15.75">
      <c r="A5" s="25">
        <v>1</v>
      </c>
      <c r="B5" s="56" t="s">
        <v>21</v>
      </c>
      <c r="C5" s="57">
        <v>5</v>
      </c>
      <c r="D5" s="57">
        <v>3</v>
      </c>
      <c r="E5" s="57">
        <v>4</v>
      </c>
      <c r="F5" s="57">
        <v>5</v>
      </c>
      <c r="G5" s="57">
        <v>5</v>
      </c>
      <c r="H5" s="57">
        <v>5</v>
      </c>
      <c r="I5" s="58">
        <v>4</v>
      </c>
      <c r="J5" s="18">
        <f>SUM(K5:L5)</f>
        <v>0</v>
      </c>
      <c r="K5" s="18"/>
      <c r="L5" s="18"/>
      <c r="M5" s="28">
        <v>7</v>
      </c>
      <c r="N5" s="15"/>
      <c r="O5" s="15"/>
    </row>
    <row r="6" spans="1:15" ht="15.75">
      <c r="A6" s="25">
        <v>2</v>
      </c>
      <c r="B6" s="56" t="s">
        <v>22</v>
      </c>
      <c r="C6" s="58">
        <v>3</v>
      </c>
      <c r="D6" s="58">
        <v>4</v>
      </c>
      <c r="E6" s="58">
        <v>4</v>
      </c>
      <c r="F6" s="58">
        <v>4</v>
      </c>
      <c r="G6" s="58">
        <v>5</v>
      </c>
      <c r="H6" s="58">
        <v>4</v>
      </c>
      <c r="I6" s="58">
        <v>4</v>
      </c>
      <c r="J6" s="18">
        <f aca="true" t="shared" si="0" ref="J6:J23">SUM(K6:L6)</f>
        <v>0</v>
      </c>
      <c r="K6" s="18"/>
      <c r="L6" s="18"/>
      <c r="M6" s="19">
        <v>2448</v>
      </c>
      <c r="N6" s="15"/>
      <c r="O6" s="15"/>
    </row>
    <row r="7" spans="1:15" ht="15.75">
      <c r="A7" s="18">
        <v>3</v>
      </c>
      <c r="B7" s="26" t="s">
        <v>23</v>
      </c>
      <c r="C7" s="52">
        <v>3</v>
      </c>
      <c r="D7" s="52">
        <v>3</v>
      </c>
      <c r="E7" s="52">
        <v>3</v>
      </c>
      <c r="F7" s="52">
        <v>4</v>
      </c>
      <c r="G7" s="52">
        <v>4</v>
      </c>
      <c r="H7" s="52">
        <v>4</v>
      </c>
      <c r="I7" s="52">
        <v>3</v>
      </c>
      <c r="J7" s="18">
        <f t="shared" si="0"/>
        <v>0</v>
      </c>
      <c r="K7" s="18"/>
      <c r="L7" s="18"/>
      <c r="M7" s="19"/>
      <c r="N7" s="15"/>
      <c r="O7" s="15"/>
    </row>
    <row r="8" spans="1:15" ht="15.75">
      <c r="A8" s="25">
        <v>4</v>
      </c>
      <c r="B8" s="56" t="s">
        <v>24</v>
      </c>
      <c r="C8" s="58">
        <v>5</v>
      </c>
      <c r="D8" s="58">
        <v>3</v>
      </c>
      <c r="E8" s="58">
        <v>4</v>
      </c>
      <c r="F8" s="58">
        <v>4</v>
      </c>
      <c r="G8" s="58"/>
      <c r="H8" s="58">
        <v>4</v>
      </c>
      <c r="I8" s="58">
        <v>4</v>
      </c>
      <c r="J8" s="18">
        <f t="shared" si="0"/>
        <v>0</v>
      </c>
      <c r="K8" s="18"/>
      <c r="L8" s="18"/>
      <c r="M8" s="19"/>
      <c r="N8" s="15"/>
      <c r="O8" s="15"/>
    </row>
    <row r="9" spans="1:15" ht="15.75">
      <c r="A9" s="18">
        <v>5</v>
      </c>
      <c r="B9" s="26" t="s">
        <v>25</v>
      </c>
      <c r="C9" s="52">
        <v>4</v>
      </c>
      <c r="D9" s="52">
        <v>4</v>
      </c>
      <c r="E9" s="52">
        <v>4</v>
      </c>
      <c r="F9" s="52">
        <v>3</v>
      </c>
      <c r="G9" s="52">
        <v>4</v>
      </c>
      <c r="H9" s="52">
        <v>4</v>
      </c>
      <c r="I9" s="52">
        <v>3</v>
      </c>
      <c r="J9" s="18">
        <f t="shared" si="0"/>
        <v>0</v>
      </c>
      <c r="K9" s="18"/>
      <c r="L9" s="18"/>
      <c r="M9" s="19"/>
      <c r="N9" s="15"/>
      <c r="O9" s="15"/>
    </row>
    <row r="10" spans="1:15" ht="15.75">
      <c r="A10" s="18">
        <v>6</v>
      </c>
      <c r="B10" s="26" t="s">
        <v>26</v>
      </c>
      <c r="C10" s="52">
        <v>4</v>
      </c>
      <c r="D10" s="52">
        <v>3</v>
      </c>
      <c r="E10" s="52">
        <v>4</v>
      </c>
      <c r="F10" s="52">
        <v>3</v>
      </c>
      <c r="G10" s="52">
        <v>4</v>
      </c>
      <c r="H10" s="52">
        <v>4</v>
      </c>
      <c r="I10" s="52">
        <v>4</v>
      </c>
      <c r="J10" s="18">
        <f t="shared" si="0"/>
        <v>0</v>
      </c>
      <c r="K10" s="18"/>
      <c r="L10" s="18"/>
      <c r="M10" s="19"/>
      <c r="N10" s="61"/>
      <c r="O10" s="21">
        <v>3</v>
      </c>
    </row>
    <row r="11" spans="1:15" ht="15.75">
      <c r="A11" s="30">
        <v>7</v>
      </c>
      <c r="B11" s="29" t="s">
        <v>27</v>
      </c>
      <c r="C11" s="59">
        <v>5</v>
      </c>
      <c r="D11" s="59" t="s">
        <v>44</v>
      </c>
      <c r="E11" s="59">
        <v>4</v>
      </c>
      <c r="F11" s="59">
        <v>4</v>
      </c>
      <c r="G11" s="59">
        <v>5</v>
      </c>
      <c r="H11" s="59">
        <v>5</v>
      </c>
      <c r="I11" s="59">
        <v>4</v>
      </c>
      <c r="J11" s="18">
        <f t="shared" si="0"/>
        <v>0</v>
      </c>
      <c r="K11" s="18"/>
      <c r="L11" s="18"/>
      <c r="M11" s="19"/>
      <c r="N11" s="36"/>
      <c r="O11" s="21">
        <v>1</v>
      </c>
    </row>
    <row r="12" spans="1:15" ht="15.75">
      <c r="A12" s="18">
        <v>8</v>
      </c>
      <c r="B12" s="26" t="s">
        <v>28</v>
      </c>
      <c r="C12" s="52">
        <v>4</v>
      </c>
      <c r="D12" s="52" t="s">
        <v>44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18">
        <f t="shared" si="0"/>
        <v>0</v>
      </c>
      <c r="K12" s="18"/>
      <c r="L12" s="18"/>
      <c r="M12" s="35"/>
      <c r="N12" s="22"/>
      <c r="O12" s="21">
        <v>3</v>
      </c>
    </row>
    <row r="13" spans="1:15" ht="15.75">
      <c r="A13" s="18">
        <v>9</v>
      </c>
      <c r="B13" s="26" t="s">
        <v>29</v>
      </c>
      <c r="C13" s="52">
        <v>3</v>
      </c>
      <c r="D13" s="52">
        <v>4</v>
      </c>
      <c r="E13" s="52">
        <v>5</v>
      </c>
      <c r="F13" s="52">
        <v>4</v>
      </c>
      <c r="G13" s="52">
        <v>5</v>
      </c>
      <c r="H13" s="52">
        <v>5</v>
      </c>
      <c r="I13" s="52">
        <v>3</v>
      </c>
      <c r="J13" s="18">
        <f t="shared" si="0"/>
        <v>0</v>
      </c>
      <c r="K13" s="18"/>
      <c r="L13" s="18"/>
      <c r="M13" s="19"/>
      <c r="N13" s="15"/>
      <c r="O13" s="15"/>
    </row>
    <row r="14" spans="1:15" ht="15.75">
      <c r="A14" s="18">
        <v>10</v>
      </c>
      <c r="B14" s="26" t="s">
        <v>30</v>
      </c>
      <c r="C14" s="52">
        <v>3</v>
      </c>
      <c r="D14" s="52" t="s">
        <v>43</v>
      </c>
      <c r="E14" s="52">
        <v>4</v>
      </c>
      <c r="F14" s="52">
        <v>4</v>
      </c>
      <c r="G14" s="52">
        <v>5</v>
      </c>
      <c r="H14" s="52">
        <v>5</v>
      </c>
      <c r="I14" s="52">
        <v>3</v>
      </c>
      <c r="J14" s="18">
        <f t="shared" si="0"/>
        <v>0</v>
      </c>
      <c r="K14" s="18"/>
      <c r="L14" s="18"/>
      <c r="M14" s="19"/>
      <c r="N14" s="15"/>
      <c r="O14" s="15"/>
    </row>
    <row r="15" spans="1:15" ht="15.75">
      <c r="A15" s="18">
        <v>11</v>
      </c>
      <c r="B15" s="26" t="s">
        <v>31</v>
      </c>
      <c r="C15" s="52">
        <v>3</v>
      </c>
      <c r="D15" s="52">
        <v>3</v>
      </c>
      <c r="E15" s="52">
        <v>4</v>
      </c>
      <c r="F15" s="52">
        <v>4</v>
      </c>
      <c r="G15" s="52">
        <v>5</v>
      </c>
      <c r="H15" s="52">
        <v>5</v>
      </c>
      <c r="I15" s="52">
        <v>4</v>
      </c>
      <c r="J15" s="18">
        <f t="shared" si="0"/>
        <v>0</v>
      </c>
      <c r="K15" s="18"/>
      <c r="L15" s="18"/>
      <c r="M15" s="19"/>
      <c r="N15" s="15"/>
      <c r="O15" s="15"/>
    </row>
    <row r="16" spans="1:15" ht="15.75">
      <c r="A16" s="18">
        <v>12</v>
      </c>
      <c r="B16" s="26" t="s">
        <v>32</v>
      </c>
      <c r="C16" s="52">
        <v>4</v>
      </c>
      <c r="D16" s="52">
        <v>3</v>
      </c>
      <c r="E16" s="52">
        <v>5</v>
      </c>
      <c r="F16" s="52">
        <v>4</v>
      </c>
      <c r="G16" s="52">
        <v>5</v>
      </c>
      <c r="H16" s="52">
        <v>4</v>
      </c>
      <c r="I16" s="52">
        <v>3</v>
      </c>
      <c r="J16" s="18">
        <f t="shared" si="0"/>
        <v>0</v>
      </c>
      <c r="K16" s="18"/>
      <c r="L16" s="18"/>
      <c r="M16" s="19"/>
      <c r="N16" s="15"/>
      <c r="O16" s="15"/>
    </row>
    <row r="17" spans="1:15" ht="15.75">
      <c r="A17" s="24">
        <v>13</v>
      </c>
      <c r="B17" s="20" t="s">
        <v>33</v>
      </c>
      <c r="C17" s="60">
        <v>3</v>
      </c>
      <c r="D17" s="60" t="s">
        <v>44</v>
      </c>
      <c r="E17" s="60">
        <v>3</v>
      </c>
      <c r="F17" s="60" t="s">
        <v>16</v>
      </c>
      <c r="G17" s="60">
        <v>3</v>
      </c>
      <c r="H17" s="60">
        <v>3</v>
      </c>
      <c r="I17" s="60" t="s">
        <v>16</v>
      </c>
      <c r="J17" s="18">
        <f t="shared" si="0"/>
        <v>0</v>
      </c>
      <c r="K17" s="18"/>
      <c r="L17" s="18"/>
      <c r="M17" s="19"/>
      <c r="N17" s="15"/>
      <c r="O17" s="15"/>
    </row>
    <row r="18" spans="1:15" ht="15.75">
      <c r="A18" s="30">
        <v>14</v>
      </c>
      <c r="B18" s="29" t="s">
        <v>34</v>
      </c>
      <c r="C18" s="59">
        <v>3</v>
      </c>
      <c r="D18" s="59" t="s">
        <v>44</v>
      </c>
      <c r="E18" s="59">
        <v>4</v>
      </c>
      <c r="F18" s="59">
        <v>4</v>
      </c>
      <c r="G18" s="59">
        <v>4</v>
      </c>
      <c r="H18" s="59">
        <v>5</v>
      </c>
      <c r="I18" s="59">
        <v>4</v>
      </c>
      <c r="J18" s="18">
        <f t="shared" si="0"/>
        <v>0</v>
      </c>
      <c r="K18" s="18"/>
      <c r="L18" s="18"/>
      <c r="M18" s="19"/>
      <c r="N18" s="15"/>
      <c r="O18" s="15"/>
    </row>
    <row r="19" spans="1:15" ht="15.75">
      <c r="A19" s="18">
        <v>15</v>
      </c>
      <c r="B19" s="26" t="s">
        <v>35</v>
      </c>
      <c r="C19" s="52">
        <v>3</v>
      </c>
      <c r="D19" s="52" t="s">
        <v>44</v>
      </c>
      <c r="E19" s="52">
        <v>4</v>
      </c>
      <c r="F19" s="52">
        <v>3</v>
      </c>
      <c r="G19" s="52">
        <v>4</v>
      </c>
      <c r="H19" s="52">
        <v>4</v>
      </c>
      <c r="I19" s="52">
        <v>3</v>
      </c>
      <c r="J19" s="18">
        <f t="shared" si="0"/>
        <v>0</v>
      </c>
      <c r="K19" s="18"/>
      <c r="L19" s="18"/>
      <c r="M19" s="19"/>
      <c r="N19" s="15"/>
      <c r="O19" s="15"/>
    </row>
    <row r="20" spans="1:15" ht="15.75">
      <c r="A20" s="18">
        <v>16</v>
      </c>
      <c r="B20" s="26" t="s">
        <v>36</v>
      </c>
      <c r="C20" s="52">
        <v>3</v>
      </c>
      <c r="D20" s="52" t="s">
        <v>43</v>
      </c>
      <c r="E20" s="52">
        <v>4</v>
      </c>
      <c r="F20" s="52">
        <v>3</v>
      </c>
      <c r="G20" s="52">
        <v>3</v>
      </c>
      <c r="H20" s="52">
        <v>4</v>
      </c>
      <c r="I20" s="52">
        <v>3</v>
      </c>
      <c r="J20" s="18">
        <f t="shared" si="0"/>
        <v>0</v>
      </c>
      <c r="K20" s="18"/>
      <c r="L20" s="18"/>
      <c r="M20" s="19"/>
      <c r="N20" s="15"/>
      <c r="O20" s="15"/>
    </row>
    <row r="21" spans="1:15" ht="15.75">
      <c r="A21" s="30">
        <v>17</v>
      </c>
      <c r="B21" s="29" t="s">
        <v>37</v>
      </c>
      <c r="C21" s="59">
        <v>4</v>
      </c>
      <c r="D21" s="59">
        <v>4</v>
      </c>
      <c r="E21" s="59">
        <v>4</v>
      </c>
      <c r="F21" s="59">
        <v>4</v>
      </c>
      <c r="G21" s="59">
        <v>5</v>
      </c>
      <c r="H21" s="59">
        <v>5</v>
      </c>
      <c r="I21" s="59">
        <v>4</v>
      </c>
      <c r="J21" s="18">
        <f t="shared" si="0"/>
        <v>0</v>
      </c>
      <c r="K21" s="18"/>
      <c r="L21" s="18"/>
      <c r="M21" s="19"/>
      <c r="N21" s="15"/>
      <c r="O21" s="15"/>
    </row>
    <row r="22" spans="1:15" ht="15.75">
      <c r="A22" s="18"/>
      <c r="C22" s="52"/>
      <c r="D22" s="52"/>
      <c r="E22" s="52"/>
      <c r="F22" s="52"/>
      <c r="G22" s="52"/>
      <c r="H22" s="52"/>
      <c r="I22" s="52"/>
      <c r="J22" s="18"/>
      <c r="K22" s="18"/>
      <c r="L22" s="18"/>
      <c r="M22" s="19"/>
      <c r="N22" s="15"/>
      <c r="O22" s="15"/>
    </row>
    <row r="23" spans="1:15" ht="15.75">
      <c r="A23" s="18"/>
      <c r="C23" s="53"/>
      <c r="D23" s="53"/>
      <c r="E23" s="53"/>
      <c r="F23" s="53"/>
      <c r="G23" s="53"/>
      <c r="H23" s="53"/>
      <c r="I23" s="53"/>
      <c r="J23" s="33"/>
      <c r="K23" s="33"/>
      <c r="L23" s="33"/>
      <c r="M23" s="19"/>
      <c r="N23" s="15"/>
      <c r="O23" s="15"/>
    </row>
    <row r="24" spans="1:15" ht="15.75">
      <c r="A24" s="18"/>
      <c r="B24" s="5"/>
      <c r="C24" s="52"/>
      <c r="D24" s="52"/>
      <c r="E24" s="52"/>
      <c r="F24" s="52"/>
      <c r="G24" s="52"/>
      <c r="H24" s="52"/>
      <c r="I24" s="27"/>
      <c r="J24" s="18"/>
      <c r="K24" s="18"/>
      <c r="L24" s="18"/>
      <c r="M24" s="19"/>
      <c r="N24" s="15"/>
      <c r="O24" s="15"/>
    </row>
    <row r="25" spans="1:15" ht="15.75">
      <c r="A25" s="18"/>
      <c r="B25" s="5"/>
      <c r="C25" s="52"/>
      <c r="D25" s="52"/>
      <c r="E25" s="52"/>
      <c r="F25" s="52"/>
      <c r="G25" s="52"/>
      <c r="H25" s="52"/>
      <c r="I25" s="27"/>
      <c r="J25" s="18"/>
      <c r="K25" s="18"/>
      <c r="L25" s="18"/>
      <c r="M25" s="19"/>
      <c r="N25" s="15"/>
      <c r="O25" s="15"/>
    </row>
    <row r="26" spans="1:15" ht="19.5" customHeight="1">
      <c r="A26" s="18"/>
      <c r="B26" s="5"/>
      <c r="C26" s="52"/>
      <c r="D26" s="52"/>
      <c r="E26" s="52"/>
      <c r="F26" s="52"/>
      <c r="G26" s="52"/>
      <c r="H26" s="52"/>
      <c r="I26" s="27"/>
      <c r="J26" s="18"/>
      <c r="K26" s="18"/>
      <c r="L26" s="18"/>
      <c r="M26" s="19"/>
      <c r="N26" s="15"/>
      <c r="O26" s="15"/>
    </row>
    <row r="27" spans="1:15" ht="16.5" thickBot="1">
      <c r="A27" s="3"/>
      <c r="C27" s="2"/>
      <c r="D27" s="2"/>
      <c r="E27" s="2"/>
      <c r="F27" s="2"/>
      <c r="G27" s="2"/>
      <c r="H27" s="2"/>
      <c r="I27" s="2"/>
      <c r="J27" s="4"/>
      <c r="K27" s="4"/>
      <c r="L27" s="13"/>
      <c r="M27" s="34"/>
      <c r="N27" s="15"/>
      <c r="O27" s="15"/>
    </row>
    <row r="28" spans="1:15" ht="19.5" thickBot="1">
      <c r="A28" s="23" t="s">
        <v>20</v>
      </c>
      <c r="B28" s="31">
        <f>(M35-M34+M33)/M35</f>
        <v>0.9830508474576272</v>
      </c>
      <c r="C28" s="2"/>
      <c r="D28" s="2"/>
      <c r="E28" s="2"/>
      <c r="F28" s="2"/>
      <c r="G28" s="2"/>
      <c r="H28" s="2"/>
      <c r="I28" s="2"/>
      <c r="J28" s="4"/>
      <c r="K28" s="4"/>
      <c r="L28" s="4"/>
      <c r="M28" s="13"/>
      <c r="N28" s="42">
        <f>(M30*5+M31*4+M32*3+M33*2+M34*2)-2*M5*D35</f>
        <v>216</v>
      </c>
      <c r="O28" s="42"/>
    </row>
    <row r="29" spans="1:15" ht="19.5" thickBot="1">
      <c r="A29" s="12" t="s">
        <v>19</v>
      </c>
      <c r="B29" s="32">
        <f>N28/N29</f>
        <v>0.6050420168067226</v>
      </c>
      <c r="C29" s="2"/>
      <c r="D29" s="2"/>
      <c r="E29" s="2"/>
      <c r="F29" s="2"/>
      <c r="G29" s="2"/>
      <c r="H29" s="2"/>
      <c r="I29" s="2"/>
      <c r="J29" s="4"/>
      <c r="K29" s="4"/>
      <c r="L29" s="4"/>
      <c r="M29" s="13"/>
      <c r="N29" s="42">
        <f>3*M5*D35</f>
        <v>357</v>
      </c>
      <c r="O29" s="42"/>
    </row>
    <row r="30" spans="1:15" ht="16.5" thickBot="1">
      <c r="A30" s="3"/>
      <c r="B30" s="2" t="s">
        <v>12</v>
      </c>
      <c r="C30" s="2">
        <f aca="true" t="shared" si="1" ref="C30:I30">COUNTIF(C5:C26,5)</f>
        <v>3</v>
      </c>
      <c r="D30" s="2">
        <f t="shared" si="1"/>
        <v>0</v>
      </c>
      <c r="E30" s="2">
        <f t="shared" si="1"/>
        <v>2</v>
      </c>
      <c r="F30" s="2">
        <f t="shared" si="1"/>
        <v>1</v>
      </c>
      <c r="G30" s="2">
        <f t="shared" si="1"/>
        <v>8</v>
      </c>
      <c r="H30" s="2">
        <f t="shared" si="1"/>
        <v>7</v>
      </c>
      <c r="I30" s="2">
        <f t="shared" si="1"/>
        <v>0</v>
      </c>
      <c r="J30" s="4"/>
      <c r="K30" s="4"/>
      <c r="L30" s="4"/>
      <c r="M30" s="7">
        <f>SUM(C30:I30)</f>
        <v>21</v>
      </c>
      <c r="N30" s="15"/>
      <c r="O30" s="15"/>
    </row>
    <row r="31" spans="1:15" ht="16.5" thickBot="1">
      <c r="A31" s="3"/>
      <c r="B31" s="2" t="s">
        <v>13</v>
      </c>
      <c r="C31" s="2">
        <f>COUNTIF(C5:C26,4)</f>
        <v>5</v>
      </c>
      <c r="D31" s="2">
        <f>COUNTIF(D5:D26,4)+7</f>
        <v>11</v>
      </c>
      <c r="E31" s="2">
        <f>COUNTIF(E5:E26,4)</f>
        <v>12</v>
      </c>
      <c r="F31" s="2">
        <f>COUNTIF(F5:F26,4)</f>
        <v>10</v>
      </c>
      <c r="G31" s="2">
        <f>COUNTIF(G5:G26,4)</f>
        <v>5</v>
      </c>
      <c r="H31" s="2">
        <f>COUNTIF(H5:H26,4)</f>
        <v>9</v>
      </c>
      <c r="I31" s="2">
        <f>COUNTIF(I5:I26,4)</f>
        <v>8</v>
      </c>
      <c r="J31" s="4"/>
      <c r="K31" s="4"/>
      <c r="L31" s="4"/>
      <c r="M31" s="7">
        <f>SUM(C31:I31)</f>
        <v>60</v>
      </c>
      <c r="N31" s="15"/>
      <c r="O31" s="15"/>
    </row>
    <row r="32" spans="1:15" ht="16.5" thickBot="1">
      <c r="A32" s="3"/>
      <c r="B32" s="2" t="s">
        <v>14</v>
      </c>
      <c r="C32" s="2">
        <f aca="true" t="shared" si="2" ref="C32:I32">COUNTIF(C5:C26,3)</f>
        <v>9</v>
      </c>
      <c r="D32" s="2">
        <f t="shared" si="2"/>
        <v>6</v>
      </c>
      <c r="E32" s="2">
        <f t="shared" si="2"/>
        <v>3</v>
      </c>
      <c r="F32" s="2">
        <f t="shared" si="2"/>
        <v>5</v>
      </c>
      <c r="G32" s="2">
        <f t="shared" si="2"/>
        <v>3</v>
      </c>
      <c r="H32" s="2">
        <f t="shared" si="2"/>
        <v>1</v>
      </c>
      <c r="I32" s="2">
        <f t="shared" si="2"/>
        <v>8</v>
      </c>
      <c r="J32" s="4"/>
      <c r="K32" s="4"/>
      <c r="L32" s="4"/>
      <c r="M32" s="7">
        <f>SUM(C32:I32)</f>
        <v>35</v>
      </c>
      <c r="N32" s="15"/>
      <c r="O32" s="15"/>
    </row>
    <row r="33" spans="1:15" ht="16.5" thickBot="1">
      <c r="A33" s="3"/>
      <c r="B33" s="2" t="s">
        <v>15</v>
      </c>
      <c r="C33" s="2">
        <f aca="true" t="shared" si="3" ref="C33:I33">COUNTIF(C5:C26,2)</f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4"/>
      <c r="K33" s="4"/>
      <c r="L33" s="4"/>
      <c r="M33" s="7">
        <f>SUM(C33:I33)</f>
        <v>0</v>
      </c>
      <c r="N33" s="15"/>
      <c r="O33" s="15"/>
    </row>
    <row r="34" spans="1:15" ht="15.75">
      <c r="A34" s="6"/>
      <c r="B34" s="1" t="s">
        <v>18</v>
      </c>
      <c r="C34" s="1"/>
      <c r="D34" s="1"/>
      <c r="E34" s="1"/>
      <c r="F34" s="1">
        <v>1</v>
      </c>
      <c r="G34" s="1"/>
      <c r="H34" s="1"/>
      <c r="I34" s="1">
        <v>1</v>
      </c>
      <c r="J34" s="9">
        <f>SUM(K34:L34)</f>
        <v>0</v>
      </c>
      <c r="K34" s="9">
        <f>SUM(K5:K26)</f>
        <v>0</v>
      </c>
      <c r="L34" s="14">
        <f>SUM(L5:L26)</f>
        <v>0</v>
      </c>
      <c r="M34" s="9">
        <f>SUM(C34:I34)</f>
        <v>2</v>
      </c>
      <c r="N34" s="15"/>
      <c r="O34" s="15"/>
    </row>
    <row r="35" spans="1:40" s="8" customFormat="1" ht="19.5" customHeight="1">
      <c r="A35" s="16"/>
      <c r="B35" s="16" t="s">
        <v>17</v>
      </c>
      <c r="C35" s="54">
        <f aca="true" t="shared" si="4" ref="C35:I35">SUM(C30:C34)</f>
        <v>17</v>
      </c>
      <c r="D35" s="54">
        <f t="shared" si="4"/>
        <v>17</v>
      </c>
      <c r="E35" s="54">
        <f t="shared" si="4"/>
        <v>17</v>
      </c>
      <c r="F35" s="54">
        <f t="shared" si="4"/>
        <v>17</v>
      </c>
      <c r="G35" s="54">
        <f t="shared" si="4"/>
        <v>16</v>
      </c>
      <c r="H35" s="54">
        <f t="shared" si="4"/>
        <v>17</v>
      </c>
      <c r="I35" s="54">
        <f t="shared" si="4"/>
        <v>17</v>
      </c>
      <c r="J35" s="16"/>
      <c r="K35" s="16"/>
      <c r="L35" s="16"/>
      <c r="M35" s="16">
        <f>SUM(M30:M34)</f>
        <v>118</v>
      </c>
      <c r="N35" s="17"/>
      <c r="O35" s="17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1"/>
      <c r="AN35" s="11"/>
    </row>
    <row r="37" spans="1:12" ht="12.75" customHeight="1">
      <c r="A37" s="47" t="s">
        <v>41</v>
      </c>
      <c r="B37" s="46">
        <f>(M6-J34)/M6</f>
        <v>1</v>
      </c>
      <c r="I37" s="40" t="s">
        <v>38</v>
      </c>
      <c r="J37" s="40"/>
      <c r="K37" s="40"/>
      <c r="L37" s="40"/>
    </row>
    <row r="38" spans="1:12" ht="12.75" customHeight="1">
      <c r="A38" s="48"/>
      <c r="B38" s="46"/>
      <c r="I38" s="40"/>
      <c r="J38" s="40"/>
      <c r="K38" s="40"/>
      <c r="L38" s="40"/>
    </row>
    <row r="39" spans="1:2" ht="12.75">
      <c r="A39" s="47" t="s">
        <v>42</v>
      </c>
      <c r="B39" s="46">
        <f>L34/M6</f>
        <v>0</v>
      </c>
    </row>
    <row r="40" spans="1:2" ht="12.75">
      <c r="A40" s="48"/>
      <c r="B40" s="46"/>
    </row>
  </sheetData>
  <sheetProtection/>
  <mergeCells count="20">
    <mergeCell ref="B2:B4"/>
    <mergeCell ref="I37:L38"/>
    <mergeCell ref="B37:B38"/>
    <mergeCell ref="B39:B40"/>
    <mergeCell ref="A37:A38"/>
    <mergeCell ref="A39:A40"/>
    <mergeCell ref="I2:I4"/>
    <mergeCell ref="G2:G4"/>
    <mergeCell ref="A1:A4"/>
    <mergeCell ref="H2:H4"/>
    <mergeCell ref="N29:O29"/>
    <mergeCell ref="N28:O28"/>
    <mergeCell ref="K2:L2"/>
    <mergeCell ref="J2:J4"/>
    <mergeCell ref="C1:I1"/>
    <mergeCell ref="J1:L1"/>
    <mergeCell ref="C2:C4"/>
    <mergeCell ref="D2:D4"/>
    <mergeCell ref="E2:E4"/>
    <mergeCell ref="F2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2013-05-14T06:53:00Z</cp:lastPrinted>
  <dcterms:created xsi:type="dcterms:W3CDTF">1996-10-08T23:32:33Z</dcterms:created>
  <dcterms:modified xsi:type="dcterms:W3CDTF">2013-05-14T06:53:04Z</dcterms:modified>
  <cp:category/>
  <cp:version/>
  <cp:contentType/>
  <cp:contentStatus/>
</cp:coreProperties>
</file>