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ЭМ-09" sheetId="1" r:id="rId1"/>
    <sheet name="Г-09" sheetId="2" r:id="rId2"/>
    <sheet name="МЦМ-09" sheetId="3" r:id="rId3"/>
  </sheets>
  <definedNames/>
  <calcPr fullCalcOnLoad="1"/>
</workbook>
</file>

<file path=xl/sharedStrings.xml><?xml version="1.0" encoding="utf-8"?>
<sst xmlns="http://schemas.openxmlformats.org/spreadsheetml/2006/main" count="163" uniqueCount="101">
  <si>
    <t>№</t>
  </si>
  <si>
    <t>п/п</t>
  </si>
  <si>
    <t>Фамилия,</t>
  </si>
  <si>
    <t>имя, отчество</t>
  </si>
  <si>
    <t>Предметы</t>
  </si>
  <si>
    <t>Пропуски уроков</t>
  </si>
  <si>
    <t>Приме-</t>
  </si>
  <si>
    <t>чание</t>
  </si>
  <si>
    <t>всего</t>
  </si>
  <si>
    <t>в т.ч.</t>
  </si>
  <si>
    <t>ува-</t>
  </si>
  <si>
    <t>жит.</t>
  </si>
  <si>
    <t>не ува-</t>
  </si>
  <si>
    <t>жит</t>
  </si>
  <si>
    <t>«5»</t>
  </si>
  <si>
    <t>«4»</t>
  </si>
  <si>
    <t>«3»</t>
  </si>
  <si>
    <t>«2»</t>
  </si>
  <si>
    <t>Итого</t>
  </si>
  <si>
    <t>н/а</t>
  </si>
  <si>
    <t>ИТОГО:</t>
  </si>
  <si>
    <t>Н/А</t>
  </si>
  <si>
    <t>КЗ</t>
  </si>
  <si>
    <t>УСП</t>
  </si>
  <si>
    <t>предметов</t>
  </si>
  <si>
    <t>кол-во</t>
  </si>
  <si>
    <t>Абраимов Илияс Нурланович</t>
  </si>
  <si>
    <t>Аиымканов Ермек Ерланович</t>
  </si>
  <si>
    <t>Болатхан Айдос Болатханулы</t>
  </si>
  <si>
    <t>Боровиков Артем Владимирович</t>
  </si>
  <si>
    <t>Быстрова Ирина Александровна</t>
  </si>
  <si>
    <t>Буриков Дмитрий Сергеевич</t>
  </si>
  <si>
    <t>Галактионова Ида Олеговна</t>
  </si>
  <si>
    <t>Гордеев Павел Павлович</t>
  </si>
  <si>
    <t>Грицаенко Иван Сергеевич</t>
  </si>
  <si>
    <t>Земцов Сергей Павлович</t>
  </si>
  <si>
    <t>Кимосов Иван Викторович</t>
  </si>
  <si>
    <t>Кудрявова Татьяна Николаевна</t>
  </si>
  <si>
    <t>Минаева Наталья Сергеевна</t>
  </si>
  <si>
    <t>Прохорович Александр Игоревич</t>
  </si>
  <si>
    <t>Петруша Денис Константинович</t>
  </si>
  <si>
    <t>Сидтикова Надежда Рашидовна</t>
  </si>
  <si>
    <t>Ступакова Екатерина Сергеевна</t>
  </si>
  <si>
    <t>Сухорукова Елизавета Александровна</t>
  </si>
  <si>
    <t>Таран Никита Андреевич</t>
  </si>
  <si>
    <t>Харин Роман Григорьевич</t>
  </si>
  <si>
    <t>Шадчнев Дмитрий Романович</t>
  </si>
  <si>
    <t>Шомин Вячеслав Андреевич                  -к</t>
  </si>
  <si>
    <t>Заволокина Кристина Викторовна        -к</t>
  </si>
  <si>
    <t>Гилев Александр Александрович</t>
  </si>
  <si>
    <t xml:space="preserve">Эскеров Дмитрий </t>
  </si>
  <si>
    <t xml:space="preserve">Онисик Иван </t>
  </si>
  <si>
    <t xml:space="preserve">Фёдоров Радион </t>
  </si>
  <si>
    <t xml:space="preserve">Урванцев Владислав </t>
  </si>
  <si>
    <t xml:space="preserve">Семененко Алексей </t>
  </si>
  <si>
    <t xml:space="preserve">Рябов Данил </t>
  </si>
  <si>
    <t xml:space="preserve">Рыльский Павел </t>
  </si>
  <si>
    <t xml:space="preserve">Осипенко Евгений </t>
  </si>
  <si>
    <t xml:space="preserve">Никитин Андрей </t>
  </si>
  <si>
    <t>Моцная Ольга</t>
  </si>
  <si>
    <t xml:space="preserve">Кузнецов Радион </t>
  </si>
  <si>
    <t xml:space="preserve">Кузьмин Александр </t>
  </si>
  <si>
    <t xml:space="preserve">Красавчикова Валерия </t>
  </si>
  <si>
    <t xml:space="preserve">Кочнев Константин </t>
  </si>
  <si>
    <t xml:space="preserve">Козлов Вадим  </t>
  </si>
  <si>
    <t>Книженцев Евгений</t>
  </si>
  <si>
    <t xml:space="preserve">Качура Кирилл </t>
  </si>
  <si>
    <t xml:space="preserve">Исинов Ильяс </t>
  </si>
  <si>
    <t xml:space="preserve">Ерохин Роман </t>
  </si>
  <si>
    <t xml:space="preserve">Евдокименко Евгений </t>
  </si>
  <si>
    <t xml:space="preserve">Гаврилов Сергей  </t>
  </si>
  <si>
    <t xml:space="preserve">Афанасьев Илья </t>
  </si>
  <si>
    <t xml:space="preserve">Аплетин Павел </t>
  </si>
  <si>
    <t>Гондарева Анастасия Валерьевна</t>
  </si>
  <si>
    <t xml:space="preserve">Рыбаков Артём </t>
  </si>
  <si>
    <t xml:space="preserve">Кляузер Роман </t>
  </si>
  <si>
    <t>Каменская Екатерина</t>
  </si>
  <si>
    <t xml:space="preserve">Какимов Азат </t>
  </si>
  <si>
    <t xml:space="preserve">Гибадулин Евгений </t>
  </si>
  <si>
    <t xml:space="preserve">Валов Дмитрий </t>
  </si>
  <si>
    <t xml:space="preserve">Бацева Татьяна </t>
  </si>
  <si>
    <t xml:space="preserve">Армиянов Ерасыл </t>
  </si>
  <si>
    <t xml:space="preserve">                                                                                                                                     Фамилия,имя, отчество</t>
  </si>
  <si>
    <t>прикл мех</t>
  </si>
  <si>
    <t>охрана труда</t>
  </si>
  <si>
    <t>ИОМП</t>
  </si>
  <si>
    <t>ПЦМ</t>
  </si>
  <si>
    <t>Н/а</t>
  </si>
  <si>
    <t>хор</t>
  </si>
  <si>
    <t>резерв</t>
  </si>
  <si>
    <t>прогул</t>
  </si>
  <si>
    <t>посещ</t>
  </si>
  <si>
    <t>усп</t>
  </si>
  <si>
    <t>кз</t>
  </si>
  <si>
    <t>пос</t>
  </si>
  <si>
    <t>прог</t>
  </si>
  <si>
    <t>отл</t>
  </si>
  <si>
    <t>пр</t>
  </si>
  <si>
    <t>ЭОЭСГП</t>
  </si>
  <si>
    <t xml:space="preserve">ТБ, охрана окр </t>
  </si>
  <si>
    <t>экономика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</si>
</sst>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0" fillId="34" borderId="16" xfId="0" applyFill="1" applyBorder="1" applyAlignment="1">
      <alignment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7" xfId="0" applyFont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34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35" borderId="16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2" fillId="8" borderId="16" xfId="0" applyFont="1" applyFill="1" applyBorder="1" applyAlignment="1">
      <alignment vertical="top" wrapText="1"/>
    </xf>
    <xf numFmtId="0" fontId="7" fillId="8" borderId="16" xfId="0" applyFont="1" applyFill="1" applyBorder="1" applyAlignment="1">
      <alignment vertical="top" wrapText="1"/>
    </xf>
    <xf numFmtId="0" fontId="2" fillId="8" borderId="21" xfId="0" applyFont="1" applyFill="1" applyBorder="1" applyAlignment="1">
      <alignment vertical="top" wrapText="1"/>
    </xf>
    <xf numFmtId="0" fontId="2" fillId="9" borderId="16" xfId="0" applyFont="1" applyFill="1" applyBorder="1" applyAlignment="1">
      <alignment vertical="top" wrapText="1"/>
    </xf>
    <xf numFmtId="0" fontId="7" fillId="9" borderId="16" xfId="0" applyFont="1" applyFill="1" applyBorder="1" applyAlignment="1">
      <alignment vertical="top" wrapText="1"/>
    </xf>
    <xf numFmtId="0" fontId="2" fillId="9" borderId="21" xfId="0" applyFont="1" applyFill="1" applyBorder="1" applyAlignment="1">
      <alignment vertical="top" wrapText="1"/>
    </xf>
    <xf numFmtId="0" fontId="7" fillId="8" borderId="16" xfId="0" applyFont="1" applyFill="1" applyBorder="1" applyAlignment="1">
      <alignment horizontal="justify" vertical="top" wrapText="1"/>
    </xf>
    <xf numFmtId="0" fontId="0" fillId="0" borderId="16" xfId="0" applyBorder="1" applyAlignment="1">
      <alignment horizontal="left"/>
    </xf>
    <xf numFmtId="0" fontId="2" fillId="36" borderId="16" xfId="0" applyFont="1" applyFill="1" applyBorder="1" applyAlignment="1">
      <alignment vertical="top" wrapText="1"/>
    </xf>
    <xf numFmtId="0" fontId="7" fillId="36" borderId="16" xfId="0" applyFont="1" applyFill="1" applyBorder="1" applyAlignment="1">
      <alignment vertical="top" wrapText="1"/>
    </xf>
    <xf numFmtId="0" fontId="2" fillId="36" borderId="21" xfId="0" applyFont="1" applyFill="1" applyBorder="1" applyAlignment="1">
      <alignment vertical="top" wrapText="1"/>
    </xf>
    <xf numFmtId="0" fontId="0" fillId="10" borderId="16" xfId="0" applyFill="1" applyBorder="1" applyAlignment="1">
      <alignment/>
    </xf>
    <xf numFmtId="0" fontId="0" fillId="0" borderId="16" xfId="0" applyFont="1" applyBorder="1" applyAlignment="1">
      <alignment/>
    </xf>
    <xf numFmtId="0" fontId="2" fillId="36" borderId="16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9" fontId="10" fillId="0" borderId="16" xfId="55" applyFont="1" applyBorder="1" applyAlignment="1">
      <alignment horizontal="center"/>
    </xf>
    <xf numFmtId="9" fontId="11" fillId="35" borderId="16" xfId="55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/>
    </xf>
    <xf numFmtId="0" fontId="7" fillId="0" borderId="20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2" fillId="10" borderId="16" xfId="0" applyFont="1" applyFill="1" applyBorder="1" applyAlignment="1">
      <alignment vertical="top" wrapText="1"/>
    </xf>
    <xf numFmtId="0" fontId="2" fillId="10" borderId="15" xfId="0" applyFont="1" applyFill="1" applyBorder="1" applyAlignment="1">
      <alignment vertical="top" wrapText="1"/>
    </xf>
    <xf numFmtId="9" fontId="9" fillId="10" borderId="17" xfId="55" applyFont="1" applyFill="1" applyBorder="1" applyAlignment="1">
      <alignment horizontal="center" vertical="top" wrapText="1"/>
    </xf>
    <xf numFmtId="0" fontId="0" fillId="10" borderId="16" xfId="0" applyFont="1" applyFill="1" applyBorder="1" applyAlignment="1">
      <alignment/>
    </xf>
    <xf numFmtId="0" fontId="12" fillId="10" borderId="16" xfId="0" applyFont="1" applyFill="1" applyBorder="1" applyAlignment="1">
      <alignment horizontal="center"/>
    </xf>
    <xf numFmtId="0" fontId="2" fillId="37" borderId="16" xfId="0" applyFont="1" applyFill="1" applyBorder="1" applyAlignment="1">
      <alignment vertical="top" wrapText="1"/>
    </xf>
    <xf numFmtId="0" fontId="0" fillId="0" borderId="16" xfId="0" applyFont="1" applyBorder="1" applyAlignment="1">
      <alignment horizontal="left"/>
    </xf>
    <xf numFmtId="0" fontId="0" fillId="8" borderId="16" xfId="0" applyFont="1" applyFill="1" applyBorder="1" applyAlignment="1">
      <alignment/>
    </xf>
    <xf numFmtId="9" fontId="12" fillId="8" borderId="16" xfId="55" applyFont="1" applyFill="1" applyBorder="1" applyAlignment="1">
      <alignment horizontal="center"/>
    </xf>
    <xf numFmtId="9" fontId="8" fillId="38" borderId="14" xfId="0" applyNumberFormat="1" applyFont="1" applyFill="1" applyBorder="1" applyAlignment="1">
      <alignment horizontal="center" vertical="top" wrapText="1"/>
    </xf>
    <xf numFmtId="9" fontId="8" fillId="39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20" xfId="0" applyFont="1" applyBorder="1" applyAlignment="1">
      <alignment wrapText="1"/>
    </xf>
    <xf numFmtId="0" fontId="5" fillId="39" borderId="21" xfId="0" applyFont="1" applyFill="1" applyBorder="1" applyAlignment="1">
      <alignment/>
    </xf>
    <xf numFmtId="0" fontId="5" fillId="0" borderId="16" xfId="0" applyFont="1" applyBorder="1" applyAlignment="1">
      <alignment vertical="top" wrapText="1"/>
    </xf>
    <xf numFmtId="0" fontId="2" fillId="39" borderId="16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textRotation="90" wrapText="1"/>
    </xf>
    <xf numFmtId="0" fontId="2" fillId="0" borderId="16" xfId="0" applyFont="1" applyBorder="1" applyAlignment="1">
      <alignment horizontal="center" vertical="top" textRotation="90" wrapText="1"/>
    </xf>
    <xf numFmtId="0" fontId="2" fillId="0" borderId="1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textRotation="90" wrapText="1"/>
    </xf>
    <xf numFmtId="0" fontId="3" fillId="0" borderId="16" xfId="0" applyFont="1" applyBorder="1" applyAlignment="1">
      <alignment horizontal="center" vertical="top" textRotation="90" wrapText="1"/>
    </xf>
    <xf numFmtId="0" fontId="2" fillId="0" borderId="20" xfId="0" applyFont="1" applyBorder="1" applyAlignment="1">
      <alignment vertical="top" textRotation="90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textRotation="90" wrapText="1"/>
    </xf>
    <xf numFmtId="0" fontId="30" fillId="39" borderId="16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zoomScale="70" zoomScaleNormal="70" zoomScalePageLayoutView="0" workbookViewId="0" topLeftCell="A7">
      <selection activeCell="E29" sqref="E29"/>
    </sheetView>
  </sheetViews>
  <sheetFormatPr defaultColWidth="9.140625" defaultRowHeight="12.75"/>
  <cols>
    <col min="1" max="1" width="6.00390625" style="0" customWidth="1"/>
    <col min="2" max="2" width="21.28125" style="0" customWidth="1"/>
    <col min="3" max="3" width="5.28125" style="0" customWidth="1"/>
    <col min="4" max="4" width="6.57421875" style="0" customWidth="1"/>
    <col min="5" max="11" width="4.7109375" style="0" customWidth="1"/>
    <col min="12" max="12" width="5.57421875" style="0" customWidth="1"/>
    <col min="17" max="17" width="12.421875" style="0" customWidth="1"/>
  </cols>
  <sheetData>
    <row r="1" spans="1:18" ht="15.75">
      <c r="A1" s="10" t="s">
        <v>0</v>
      </c>
      <c r="B1" s="5" t="s">
        <v>2</v>
      </c>
      <c r="C1" s="79" t="s">
        <v>4</v>
      </c>
      <c r="D1" s="80"/>
      <c r="E1" s="80"/>
      <c r="F1" s="80"/>
      <c r="G1" s="80"/>
      <c r="H1" s="80"/>
      <c r="I1" s="80"/>
      <c r="J1" s="80"/>
      <c r="K1" s="80"/>
      <c r="L1" s="80"/>
      <c r="M1" s="79" t="s">
        <v>5</v>
      </c>
      <c r="N1" s="80"/>
      <c r="O1" s="81"/>
      <c r="P1" s="5" t="s">
        <v>6</v>
      </c>
      <c r="Q1" s="22"/>
      <c r="R1" s="22"/>
    </row>
    <row r="2" spans="1:18" ht="15.75">
      <c r="A2" s="11" t="s">
        <v>1</v>
      </c>
      <c r="B2" s="73" t="s">
        <v>3</v>
      </c>
      <c r="C2" s="82" t="s">
        <v>98</v>
      </c>
      <c r="D2" s="83" t="s">
        <v>99</v>
      </c>
      <c r="E2" s="82" t="s">
        <v>100</v>
      </c>
      <c r="F2" s="82"/>
      <c r="G2" s="82"/>
      <c r="H2" s="82"/>
      <c r="I2" s="82"/>
      <c r="J2" s="82"/>
      <c r="K2" s="82"/>
      <c r="L2" s="82"/>
      <c r="M2" s="84" t="s">
        <v>8</v>
      </c>
      <c r="N2" s="84" t="s">
        <v>9</v>
      </c>
      <c r="O2" s="84"/>
      <c r="P2" s="35" t="s">
        <v>7</v>
      </c>
      <c r="Q2" s="22"/>
      <c r="R2" s="22"/>
    </row>
    <row r="3" spans="1:18" ht="15.75">
      <c r="A3" s="22"/>
      <c r="B3" s="22"/>
      <c r="C3" s="82"/>
      <c r="D3" s="83"/>
      <c r="E3" s="82"/>
      <c r="F3" s="82"/>
      <c r="G3" s="82"/>
      <c r="H3" s="82"/>
      <c r="I3" s="82"/>
      <c r="J3" s="82"/>
      <c r="K3" s="82"/>
      <c r="L3" s="82"/>
      <c r="M3" s="84"/>
      <c r="N3" s="35" t="s">
        <v>10</v>
      </c>
      <c r="O3" s="35" t="s">
        <v>12</v>
      </c>
      <c r="P3" s="77"/>
      <c r="Q3" s="22"/>
      <c r="R3" s="22"/>
    </row>
    <row r="4" spans="1:18" ht="43.5" customHeight="1" thickBot="1">
      <c r="A4" s="23"/>
      <c r="B4" s="74"/>
      <c r="C4" s="82"/>
      <c r="D4" s="83"/>
      <c r="E4" s="82"/>
      <c r="F4" s="82"/>
      <c r="G4" s="82"/>
      <c r="H4" s="82"/>
      <c r="I4" s="82"/>
      <c r="J4" s="82"/>
      <c r="K4" s="82"/>
      <c r="L4" s="82"/>
      <c r="M4" s="84"/>
      <c r="N4" s="35" t="s">
        <v>11</v>
      </c>
      <c r="O4" s="35" t="s">
        <v>13</v>
      </c>
      <c r="P4" s="77"/>
      <c r="Q4" s="22"/>
      <c r="R4" s="22"/>
    </row>
    <row r="5" spans="1:18" ht="16.5" thickBot="1">
      <c r="A5" s="28">
        <v>1</v>
      </c>
      <c r="B5" s="60" t="s">
        <v>72</v>
      </c>
      <c r="C5" s="32">
        <v>4</v>
      </c>
      <c r="D5" s="32">
        <v>3</v>
      </c>
      <c r="E5" s="32">
        <v>3</v>
      </c>
      <c r="F5" s="32"/>
      <c r="G5" s="32"/>
      <c r="H5" s="32"/>
      <c r="I5" s="32"/>
      <c r="J5" s="32"/>
      <c r="K5" s="32"/>
      <c r="L5" s="32"/>
      <c r="M5" s="32">
        <f>SUM(N5:O5)</f>
        <v>0</v>
      </c>
      <c r="N5" s="32"/>
      <c r="O5" s="32"/>
      <c r="P5" s="78">
        <v>3</v>
      </c>
      <c r="Q5" s="76" t="s">
        <v>25</v>
      </c>
      <c r="R5" s="22"/>
    </row>
    <row r="6" spans="1:18" ht="16.5" thickBot="1">
      <c r="A6" s="28">
        <v>2</v>
      </c>
      <c r="B6" s="60" t="s">
        <v>71</v>
      </c>
      <c r="C6" s="32" t="s">
        <v>19</v>
      </c>
      <c r="D6" s="32" t="s">
        <v>19</v>
      </c>
      <c r="E6" s="32" t="s">
        <v>19</v>
      </c>
      <c r="F6" s="32"/>
      <c r="G6" s="32"/>
      <c r="H6" s="32"/>
      <c r="I6" s="32"/>
      <c r="J6" s="32"/>
      <c r="K6" s="32"/>
      <c r="L6" s="32"/>
      <c r="M6" s="32">
        <f aca="true" t="shared" si="0" ref="M6:M27">SUM(N6:O6)</f>
        <v>0</v>
      </c>
      <c r="N6" s="32"/>
      <c r="O6" s="32"/>
      <c r="P6" s="32"/>
      <c r="Q6" s="76" t="s">
        <v>24</v>
      </c>
      <c r="R6" s="22"/>
    </row>
    <row r="7" spans="1:18" ht="16.5" thickBot="1">
      <c r="A7" s="28">
        <v>3</v>
      </c>
      <c r="B7" s="60" t="s">
        <v>70</v>
      </c>
      <c r="C7" s="32">
        <v>3</v>
      </c>
      <c r="D7" s="32">
        <v>3</v>
      </c>
      <c r="E7" s="32">
        <v>3</v>
      </c>
      <c r="F7" s="32"/>
      <c r="G7" s="32"/>
      <c r="H7" s="32"/>
      <c r="I7" s="32"/>
      <c r="J7" s="32"/>
      <c r="K7" s="32"/>
      <c r="L7" s="32"/>
      <c r="M7" s="32">
        <f t="shared" si="0"/>
        <v>0</v>
      </c>
      <c r="N7" s="32"/>
      <c r="O7" s="32"/>
      <c r="P7" s="32"/>
      <c r="Q7" s="22"/>
      <c r="R7" s="22"/>
    </row>
    <row r="8" spans="1:18" ht="16.5" thickBot="1">
      <c r="A8" s="28">
        <v>4</v>
      </c>
      <c r="B8" s="60" t="s">
        <v>69</v>
      </c>
      <c r="C8" s="32">
        <v>3</v>
      </c>
      <c r="D8" s="32">
        <v>3</v>
      </c>
      <c r="E8" s="32">
        <v>3</v>
      </c>
      <c r="F8" s="32"/>
      <c r="G8" s="32"/>
      <c r="H8" s="32"/>
      <c r="I8" s="32"/>
      <c r="J8" s="32"/>
      <c r="K8" s="32"/>
      <c r="L8" s="32"/>
      <c r="M8" s="32">
        <f t="shared" si="0"/>
        <v>0</v>
      </c>
      <c r="N8" s="32"/>
      <c r="O8" s="32"/>
      <c r="P8" s="32"/>
      <c r="Q8" s="22"/>
      <c r="R8" s="22"/>
    </row>
    <row r="9" spans="1:18" ht="16.5" thickBot="1">
      <c r="A9" s="28">
        <v>5</v>
      </c>
      <c r="B9" s="60" t="s">
        <v>68</v>
      </c>
      <c r="C9" s="32">
        <v>3</v>
      </c>
      <c r="D9" s="32">
        <v>3</v>
      </c>
      <c r="E9" s="32" t="s">
        <v>19</v>
      </c>
      <c r="F9" s="32"/>
      <c r="G9" s="32"/>
      <c r="H9" s="32"/>
      <c r="I9" s="32"/>
      <c r="J9" s="32"/>
      <c r="K9" s="32"/>
      <c r="L9" s="32"/>
      <c r="M9" s="32">
        <f t="shared" si="0"/>
        <v>0</v>
      </c>
      <c r="N9" s="32"/>
      <c r="O9" s="32"/>
      <c r="P9" s="32"/>
      <c r="Q9" s="22"/>
      <c r="R9" s="22"/>
    </row>
    <row r="10" spans="1:18" ht="16.5" thickBot="1">
      <c r="A10" s="28">
        <v>6</v>
      </c>
      <c r="B10" s="60" t="s">
        <v>67</v>
      </c>
      <c r="C10" s="32">
        <v>3</v>
      </c>
      <c r="D10" s="32">
        <v>3</v>
      </c>
      <c r="E10" s="32">
        <v>3</v>
      </c>
      <c r="F10" s="32"/>
      <c r="G10" s="32"/>
      <c r="H10" s="32"/>
      <c r="I10" s="32"/>
      <c r="J10" s="32"/>
      <c r="K10" s="32"/>
      <c r="L10" s="32"/>
      <c r="M10" s="32">
        <f t="shared" si="0"/>
        <v>0</v>
      </c>
      <c r="N10" s="32"/>
      <c r="O10" s="32"/>
      <c r="P10" s="32"/>
      <c r="Q10" s="22"/>
      <c r="R10" s="22"/>
    </row>
    <row r="11" spans="1:18" ht="16.5" thickBot="1">
      <c r="A11" s="28">
        <v>7</v>
      </c>
      <c r="B11" s="60" t="s">
        <v>66</v>
      </c>
      <c r="C11" s="32">
        <v>4</v>
      </c>
      <c r="D11" s="32">
        <v>3</v>
      </c>
      <c r="E11" s="32">
        <v>3</v>
      </c>
      <c r="F11" s="32"/>
      <c r="G11" s="32"/>
      <c r="H11" s="32"/>
      <c r="I11" s="32"/>
      <c r="J11" s="32"/>
      <c r="K11" s="32"/>
      <c r="L11" s="32"/>
      <c r="M11" s="32">
        <f t="shared" si="0"/>
        <v>0</v>
      </c>
      <c r="N11" s="32"/>
      <c r="O11" s="32"/>
      <c r="P11" s="32"/>
      <c r="Q11" s="22"/>
      <c r="R11" s="22"/>
    </row>
    <row r="12" spans="1:18" ht="16.5" thickBot="1">
      <c r="A12" s="28">
        <v>8</v>
      </c>
      <c r="B12" s="60" t="s">
        <v>65</v>
      </c>
      <c r="C12" s="32">
        <v>4</v>
      </c>
      <c r="D12" s="32">
        <v>3</v>
      </c>
      <c r="E12" s="32" t="s">
        <v>19</v>
      </c>
      <c r="F12" s="32"/>
      <c r="G12" s="32"/>
      <c r="H12" s="32"/>
      <c r="I12" s="32"/>
      <c r="J12" s="32"/>
      <c r="K12" s="32"/>
      <c r="L12" s="32"/>
      <c r="M12" s="32">
        <f t="shared" si="0"/>
        <v>0</v>
      </c>
      <c r="N12" s="32"/>
      <c r="O12" s="32"/>
      <c r="P12" s="32"/>
      <c r="Q12" s="22"/>
      <c r="R12" s="22"/>
    </row>
    <row r="13" spans="1:18" ht="16.5" thickBot="1">
      <c r="A13" s="28">
        <v>9</v>
      </c>
      <c r="B13" s="60" t="s">
        <v>64</v>
      </c>
      <c r="C13" s="32">
        <v>3</v>
      </c>
      <c r="D13" s="32">
        <v>3</v>
      </c>
      <c r="E13" s="32">
        <v>3</v>
      </c>
      <c r="F13" s="32"/>
      <c r="G13" s="32"/>
      <c r="H13" s="32"/>
      <c r="I13" s="32"/>
      <c r="J13" s="32"/>
      <c r="K13" s="32"/>
      <c r="L13" s="32"/>
      <c r="M13" s="32">
        <f t="shared" si="0"/>
        <v>0</v>
      </c>
      <c r="N13" s="32"/>
      <c r="O13" s="32"/>
      <c r="P13" s="32"/>
      <c r="Q13" s="22"/>
      <c r="R13" s="22"/>
    </row>
    <row r="14" spans="1:18" ht="16.5" thickBot="1">
      <c r="A14" s="28">
        <v>10</v>
      </c>
      <c r="B14" s="60" t="s">
        <v>63</v>
      </c>
      <c r="C14" s="32">
        <v>4</v>
      </c>
      <c r="D14" s="32">
        <v>4</v>
      </c>
      <c r="E14" s="32">
        <v>3</v>
      </c>
      <c r="F14" s="32"/>
      <c r="G14" s="32"/>
      <c r="H14" s="32"/>
      <c r="I14" s="32"/>
      <c r="J14" s="32"/>
      <c r="K14" s="32"/>
      <c r="L14" s="32"/>
      <c r="M14" s="32">
        <f t="shared" si="0"/>
        <v>0</v>
      </c>
      <c r="N14" s="32"/>
      <c r="O14" s="32"/>
      <c r="P14" s="32"/>
      <c r="Q14" s="22"/>
      <c r="R14" s="22"/>
    </row>
    <row r="15" spans="1:18" ht="16.5" thickBot="1">
      <c r="A15" s="28">
        <v>11</v>
      </c>
      <c r="B15" s="60" t="s">
        <v>62</v>
      </c>
      <c r="C15" s="32">
        <v>4</v>
      </c>
      <c r="D15" s="32">
        <v>3</v>
      </c>
      <c r="E15" s="32">
        <v>3</v>
      </c>
      <c r="F15" s="32"/>
      <c r="G15" s="32"/>
      <c r="H15" s="32"/>
      <c r="I15" s="32"/>
      <c r="J15" s="32"/>
      <c r="K15" s="32"/>
      <c r="L15" s="32"/>
      <c r="M15" s="32">
        <f t="shared" si="0"/>
        <v>0</v>
      </c>
      <c r="N15" s="32"/>
      <c r="O15" s="32"/>
      <c r="P15" s="32"/>
      <c r="Q15" s="22"/>
      <c r="R15" s="22"/>
    </row>
    <row r="16" spans="1:18" ht="16.5" thickBot="1">
      <c r="A16" s="28">
        <v>12</v>
      </c>
      <c r="B16" s="60" t="s">
        <v>61</v>
      </c>
      <c r="C16" s="32">
        <v>3</v>
      </c>
      <c r="D16" s="32">
        <v>3</v>
      </c>
      <c r="E16" s="32" t="s">
        <v>19</v>
      </c>
      <c r="F16" s="32"/>
      <c r="G16" s="32"/>
      <c r="H16" s="32"/>
      <c r="I16" s="32"/>
      <c r="J16" s="32"/>
      <c r="K16" s="32"/>
      <c r="L16" s="32"/>
      <c r="M16" s="32">
        <f t="shared" si="0"/>
        <v>0</v>
      </c>
      <c r="N16" s="32"/>
      <c r="O16" s="32"/>
      <c r="P16" s="32"/>
      <c r="Q16" s="22"/>
      <c r="R16" s="22"/>
    </row>
    <row r="17" spans="1:18" ht="16.5" thickBot="1">
      <c r="A17" s="28">
        <v>13</v>
      </c>
      <c r="B17" s="60" t="s">
        <v>60</v>
      </c>
      <c r="C17" s="32">
        <v>3</v>
      </c>
      <c r="D17" s="32">
        <v>3</v>
      </c>
      <c r="E17" s="32">
        <v>3</v>
      </c>
      <c r="F17" s="32"/>
      <c r="G17" s="32"/>
      <c r="H17" s="32"/>
      <c r="I17" s="32"/>
      <c r="J17" s="32"/>
      <c r="K17" s="32"/>
      <c r="L17" s="32"/>
      <c r="M17" s="32">
        <f t="shared" si="0"/>
        <v>0</v>
      </c>
      <c r="N17" s="32"/>
      <c r="O17" s="32"/>
      <c r="P17" s="32"/>
      <c r="Q17" s="22"/>
      <c r="R17" s="22"/>
    </row>
    <row r="18" spans="1:18" ht="16.5" thickBot="1">
      <c r="A18" s="28">
        <v>14</v>
      </c>
      <c r="B18" s="60" t="s">
        <v>59</v>
      </c>
      <c r="C18" s="32">
        <v>4</v>
      </c>
      <c r="D18" s="32">
        <v>3</v>
      </c>
      <c r="E18" s="32">
        <v>5</v>
      </c>
      <c r="F18" s="32"/>
      <c r="G18" s="32"/>
      <c r="H18" s="32"/>
      <c r="I18" s="32"/>
      <c r="J18" s="32"/>
      <c r="K18" s="32"/>
      <c r="L18" s="32"/>
      <c r="M18" s="32">
        <f t="shared" si="0"/>
        <v>0</v>
      </c>
      <c r="N18" s="32"/>
      <c r="O18" s="32"/>
      <c r="P18" s="32"/>
      <c r="Q18" s="22"/>
      <c r="R18" s="22"/>
    </row>
    <row r="19" spans="1:18" ht="16.5" thickBot="1">
      <c r="A19" s="28">
        <v>15</v>
      </c>
      <c r="B19" s="60" t="s">
        <v>58</v>
      </c>
      <c r="C19" s="32">
        <v>5</v>
      </c>
      <c r="D19" s="32">
        <v>5</v>
      </c>
      <c r="E19" s="32">
        <v>4</v>
      </c>
      <c r="F19" s="32"/>
      <c r="G19" s="32"/>
      <c r="H19" s="32"/>
      <c r="I19" s="32"/>
      <c r="J19" s="32"/>
      <c r="K19" s="32"/>
      <c r="L19" s="32"/>
      <c r="M19" s="32">
        <f t="shared" si="0"/>
        <v>0</v>
      </c>
      <c r="N19" s="32"/>
      <c r="O19" s="32"/>
      <c r="P19" s="32"/>
      <c r="Q19" s="22"/>
      <c r="R19" s="22"/>
    </row>
    <row r="20" spans="1:18" ht="16.5" thickBot="1">
      <c r="A20" s="28">
        <v>16</v>
      </c>
      <c r="B20" s="60" t="s">
        <v>57</v>
      </c>
      <c r="C20" s="32">
        <v>3</v>
      </c>
      <c r="D20" s="32">
        <v>3</v>
      </c>
      <c r="E20" s="32" t="s">
        <v>19</v>
      </c>
      <c r="F20" s="32"/>
      <c r="G20" s="32"/>
      <c r="H20" s="32"/>
      <c r="I20" s="32"/>
      <c r="J20" s="32"/>
      <c r="K20" s="32"/>
      <c r="L20" s="32"/>
      <c r="M20" s="32">
        <f t="shared" si="0"/>
        <v>0</v>
      </c>
      <c r="N20" s="32"/>
      <c r="O20" s="32"/>
      <c r="P20" s="32"/>
      <c r="Q20" s="22"/>
      <c r="R20" s="22"/>
    </row>
    <row r="21" spans="1:18" ht="16.5" thickBot="1">
      <c r="A21" s="28">
        <v>17</v>
      </c>
      <c r="B21" s="60" t="s">
        <v>56</v>
      </c>
      <c r="C21" s="32">
        <v>3</v>
      </c>
      <c r="D21" s="32">
        <v>3</v>
      </c>
      <c r="E21" s="32">
        <v>3</v>
      </c>
      <c r="F21" s="32"/>
      <c r="G21" s="32"/>
      <c r="H21" s="32"/>
      <c r="I21" s="32"/>
      <c r="J21" s="32"/>
      <c r="K21" s="32"/>
      <c r="L21" s="32"/>
      <c r="M21" s="32">
        <f t="shared" si="0"/>
        <v>0</v>
      </c>
      <c r="N21" s="32"/>
      <c r="O21" s="32"/>
      <c r="P21" s="32"/>
      <c r="Q21" s="22"/>
      <c r="R21" s="22"/>
    </row>
    <row r="22" spans="1:18" ht="16.5" thickBot="1">
      <c r="A22" s="28">
        <v>18</v>
      </c>
      <c r="B22" s="60" t="s">
        <v>55</v>
      </c>
      <c r="C22" s="32">
        <v>4</v>
      </c>
      <c r="D22" s="32">
        <v>3</v>
      </c>
      <c r="E22" s="32">
        <v>3</v>
      </c>
      <c r="F22" s="32"/>
      <c r="G22" s="32"/>
      <c r="H22" s="32"/>
      <c r="I22" s="32"/>
      <c r="J22" s="32"/>
      <c r="K22" s="32"/>
      <c r="L22" s="32"/>
      <c r="M22" s="32">
        <f t="shared" si="0"/>
        <v>0</v>
      </c>
      <c r="N22" s="32"/>
      <c r="O22" s="32"/>
      <c r="P22" s="32"/>
      <c r="Q22" s="22"/>
      <c r="R22" s="22"/>
    </row>
    <row r="23" spans="1:18" ht="16.5" thickBot="1">
      <c r="A23" s="28">
        <v>19</v>
      </c>
      <c r="B23" s="75" t="s">
        <v>54</v>
      </c>
      <c r="C23" s="32">
        <v>4</v>
      </c>
      <c r="D23" s="32">
        <v>3</v>
      </c>
      <c r="E23" s="32" t="s">
        <v>19</v>
      </c>
      <c r="F23" s="32"/>
      <c r="G23" s="32"/>
      <c r="H23" s="32"/>
      <c r="I23" s="32"/>
      <c r="J23" s="32"/>
      <c r="K23" s="32"/>
      <c r="L23" s="32"/>
      <c r="M23" s="32">
        <f t="shared" si="0"/>
        <v>0</v>
      </c>
      <c r="N23" s="32"/>
      <c r="O23" s="32"/>
      <c r="P23" s="32"/>
      <c r="Q23" s="22"/>
      <c r="R23" s="22"/>
    </row>
    <row r="24" spans="1:18" ht="16.5" thickBot="1">
      <c r="A24" s="28">
        <v>20</v>
      </c>
      <c r="B24" s="60" t="s">
        <v>53</v>
      </c>
      <c r="C24" s="32" t="s">
        <v>19</v>
      </c>
      <c r="D24" s="32" t="s">
        <v>19</v>
      </c>
      <c r="E24" s="32" t="s">
        <v>19</v>
      </c>
      <c r="F24" s="32"/>
      <c r="G24" s="32"/>
      <c r="H24" s="32"/>
      <c r="I24" s="32"/>
      <c r="J24" s="32"/>
      <c r="K24" s="32"/>
      <c r="L24" s="32"/>
      <c r="M24" s="32">
        <f t="shared" si="0"/>
        <v>0</v>
      </c>
      <c r="N24" s="32"/>
      <c r="O24" s="32"/>
      <c r="P24" s="32"/>
      <c r="Q24" s="22"/>
      <c r="R24" s="22"/>
    </row>
    <row r="25" spans="1:18" ht="16.5" thickBot="1">
      <c r="A25" s="28">
        <v>21</v>
      </c>
      <c r="B25" s="60" t="s">
        <v>52</v>
      </c>
      <c r="C25" s="32">
        <v>3</v>
      </c>
      <c r="D25" s="32">
        <v>3</v>
      </c>
      <c r="E25" s="32" t="s">
        <v>19</v>
      </c>
      <c r="F25" s="32"/>
      <c r="G25" s="32"/>
      <c r="H25" s="32"/>
      <c r="I25" s="32"/>
      <c r="J25" s="32"/>
      <c r="K25" s="32"/>
      <c r="L25" s="32"/>
      <c r="M25" s="32">
        <f t="shared" si="0"/>
        <v>0</v>
      </c>
      <c r="N25" s="32"/>
      <c r="O25" s="32"/>
      <c r="P25" s="32"/>
      <c r="Q25" s="22"/>
      <c r="R25" s="22"/>
    </row>
    <row r="26" spans="1:18" ht="19.5" customHeight="1" thickBot="1">
      <c r="A26" s="28">
        <v>22</v>
      </c>
      <c r="B26" s="60" t="s">
        <v>51</v>
      </c>
      <c r="C26" s="32">
        <v>4</v>
      </c>
      <c r="D26" s="32">
        <v>4</v>
      </c>
      <c r="E26" s="32" t="s">
        <v>19</v>
      </c>
      <c r="F26" s="32"/>
      <c r="G26" s="32"/>
      <c r="H26" s="32"/>
      <c r="I26" s="32"/>
      <c r="J26" s="32"/>
      <c r="K26" s="32"/>
      <c r="L26" s="32"/>
      <c r="M26" s="32">
        <f t="shared" si="0"/>
        <v>0</v>
      </c>
      <c r="N26" s="32"/>
      <c r="O26" s="32"/>
      <c r="P26" s="32"/>
      <c r="Q26" s="22"/>
      <c r="R26" s="22"/>
    </row>
    <row r="27" spans="1:18" ht="19.5" customHeight="1" thickBot="1">
      <c r="A27" s="28">
        <v>23</v>
      </c>
      <c r="B27" s="60" t="s">
        <v>50</v>
      </c>
      <c r="C27" s="32">
        <v>3</v>
      </c>
      <c r="D27" s="32">
        <v>3</v>
      </c>
      <c r="E27" s="32">
        <v>3</v>
      </c>
      <c r="F27" s="32"/>
      <c r="G27" s="32"/>
      <c r="H27" s="32"/>
      <c r="I27" s="32"/>
      <c r="J27" s="32"/>
      <c r="K27" s="32"/>
      <c r="L27" s="32"/>
      <c r="M27" s="32">
        <f t="shared" si="0"/>
        <v>0</v>
      </c>
      <c r="N27" s="32"/>
      <c r="O27" s="32"/>
      <c r="P27" s="32"/>
      <c r="Q27" s="22"/>
      <c r="R27" s="22"/>
    </row>
    <row r="28" spans="1:18" ht="16.5" thickBot="1">
      <c r="A28" s="8"/>
      <c r="B28" s="2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22"/>
      <c r="R28" s="22"/>
    </row>
    <row r="29" spans="1:18" ht="27.75" customHeight="1" thickBot="1">
      <c r="A29" s="97" t="s">
        <v>23</v>
      </c>
      <c r="B29" s="71">
        <f>(P36-P35+P34)/P36</f>
        <v>0.8115942028985508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0"/>
      <c r="Q29" s="96">
        <f>(P31*5+P32*4+P33*3+P34*P35*2)-2*P5*D36</f>
        <v>48</v>
      </c>
      <c r="R29" s="96"/>
    </row>
    <row r="30" spans="1:18" ht="28.5" customHeight="1" thickBot="1">
      <c r="A30" s="98" t="s">
        <v>22</v>
      </c>
      <c r="B30" s="72">
        <f>Q29/Q30</f>
        <v>0.2318840579710145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0"/>
      <c r="Q30" s="96">
        <f>3*P5*D36</f>
        <v>207</v>
      </c>
      <c r="R30" s="96"/>
    </row>
    <row r="31" spans="1:18" ht="16.5" thickBot="1">
      <c r="A31" s="8"/>
      <c r="B31" s="7" t="s">
        <v>14</v>
      </c>
      <c r="C31" s="9">
        <f>COUNTIF(C5:C27,5)</f>
        <v>1</v>
      </c>
      <c r="D31" s="9">
        <f>COUNTIF(D5:D27,5)</f>
        <v>1</v>
      </c>
      <c r="E31" s="9">
        <f>COUNTIF(E5:E27,5)</f>
        <v>1</v>
      </c>
      <c r="F31" s="9">
        <f aca="true" t="shared" si="1" ref="C31:L31">COUNTIF(F5:F26,5)</f>
        <v>0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9">
        <f t="shared" si="1"/>
        <v>0</v>
      </c>
      <c r="L31" s="9">
        <f t="shared" si="1"/>
        <v>0</v>
      </c>
      <c r="M31" s="9"/>
      <c r="N31" s="9"/>
      <c r="O31" s="9"/>
      <c r="P31" s="15">
        <f>SUM(C31:L31)</f>
        <v>3</v>
      </c>
      <c r="Q31" s="22"/>
      <c r="R31" s="22"/>
    </row>
    <row r="32" spans="1:18" ht="16.5" thickBot="1">
      <c r="A32" s="8"/>
      <c r="B32" s="7" t="s">
        <v>15</v>
      </c>
      <c r="C32" s="9">
        <f>COUNTIF(C5:C27,4)</f>
        <v>9</v>
      </c>
      <c r="D32" s="9">
        <f>COUNTIF(D5:D27,4)</f>
        <v>2</v>
      </c>
      <c r="E32" s="9">
        <f>COUNTIF(E5:E27,4)</f>
        <v>1</v>
      </c>
      <c r="F32" s="9">
        <f aca="true" t="shared" si="2" ref="C32:L32">COUNTIF(F5:F26,4)</f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/>
      <c r="N32" s="9"/>
      <c r="O32" s="9"/>
      <c r="P32" s="15">
        <f>SUM(C32:L32)</f>
        <v>12</v>
      </c>
      <c r="Q32" s="22"/>
      <c r="R32" s="22"/>
    </row>
    <row r="33" spans="1:18" ht="16.5" thickBot="1">
      <c r="A33" s="8"/>
      <c r="B33" s="7" t="s">
        <v>16</v>
      </c>
      <c r="C33" s="9">
        <f>COUNTIF(C5:C27,3)</f>
        <v>11</v>
      </c>
      <c r="D33" s="9">
        <f>COUNTIF(D5:D27,3)</f>
        <v>18</v>
      </c>
      <c r="E33" s="9">
        <f>COUNTIF(E5:E27,3)</f>
        <v>12</v>
      </c>
      <c r="F33" s="9">
        <f aca="true" t="shared" si="3" ref="C33:L33">COUNTIF(F5:F26,3)</f>
        <v>0</v>
      </c>
      <c r="G33" s="9">
        <f t="shared" si="3"/>
        <v>0</v>
      </c>
      <c r="H33" s="9">
        <f t="shared" si="3"/>
        <v>0</v>
      </c>
      <c r="I33" s="9">
        <f t="shared" si="3"/>
        <v>0</v>
      </c>
      <c r="J33" s="9">
        <f t="shared" si="3"/>
        <v>0</v>
      </c>
      <c r="K33" s="9">
        <f t="shared" si="3"/>
        <v>0</v>
      </c>
      <c r="L33" s="9">
        <f t="shared" si="3"/>
        <v>0</v>
      </c>
      <c r="M33" s="9"/>
      <c r="N33" s="9"/>
      <c r="O33" s="9"/>
      <c r="P33" s="15">
        <f>SUM(C33:L33)</f>
        <v>41</v>
      </c>
      <c r="Q33" s="22"/>
      <c r="R33" s="22"/>
    </row>
    <row r="34" spans="1:18" ht="16.5" thickBot="1">
      <c r="A34" s="8"/>
      <c r="B34" s="7" t="s">
        <v>17</v>
      </c>
      <c r="C34" s="9">
        <f aca="true" t="shared" si="4" ref="C34:L34">COUNTIF(C5:C26,2)</f>
        <v>0</v>
      </c>
      <c r="D34" s="9">
        <f t="shared" si="4"/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  <c r="M34" s="9"/>
      <c r="N34" s="9"/>
      <c r="O34" s="9"/>
      <c r="P34" s="15">
        <f>SUM(C34:L34)</f>
        <v>0</v>
      </c>
      <c r="Q34" s="22"/>
      <c r="R34" s="22"/>
    </row>
    <row r="35" spans="1:18" ht="16.5" thickBot="1">
      <c r="A35" s="13"/>
      <c r="B35" s="6" t="s">
        <v>21</v>
      </c>
      <c r="C35" s="14">
        <v>2</v>
      </c>
      <c r="D35" s="14">
        <v>2</v>
      </c>
      <c r="E35" s="14">
        <v>9</v>
      </c>
      <c r="F35" s="14"/>
      <c r="G35" s="14"/>
      <c r="H35" s="14"/>
      <c r="I35" s="14"/>
      <c r="J35" s="14"/>
      <c r="K35" s="14"/>
      <c r="L35" s="14"/>
      <c r="M35" s="17"/>
      <c r="N35" s="17"/>
      <c r="O35" s="21"/>
      <c r="P35" s="15">
        <f>SUM(C35:L35)</f>
        <v>13</v>
      </c>
      <c r="Q35" s="22"/>
      <c r="R35" s="22"/>
    </row>
    <row r="36" spans="1:43" s="16" customFormat="1" ht="19.5" customHeight="1">
      <c r="A36" s="24"/>
      <c r="B36" s="24" t="s">
        <v>20</v>
      </c>
      <c r="C36" s="24">
        <f>SUM(C31:C35)</f>
        <v>23</v>
      </c>
      <c r="D36" s="24">
        <f aca="true" t="shared" si="5" ref="D36:L36">SUM(D31:D35)</f>
        <v>23</v>
      </c>
      <c r="E36" s="24">
        <f t="shared" si="5"/>
        <v>23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  <c r="J36" s="24">
        <f t="shared" si="5"/>
        <v>0</v>
      </c>
      <c r="K36" s="24">
        <f t="shared" si="5"/>
        <v>0</v>
      </c>
      <c r="L36" s="24">
        <f t="shared" si="5"/>
        <v>0</v>
      </c>
      <c r="M36" s="24">
        <f>SUM(M5:M27)</f>
        <v>0</v>
      </c>
      <c r="N36" s="24">
        <f>SUM(N5:N27)</f>
        <v>0</v>
      </c>
      <c r="O36" s="24">
        <f>SUM(O5:O27)</f>
        <v>0</v>
      </c>
      <c r="P36" s="24">
        <f>SUM(P31:P35)</f>
        <v>69</v>
      </c>
      <c r="Q36" s="25"/>
      <c r="R36" s="25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9"/>
      <c r="AQ36" s="19"/>
    </row>
    <row r="39" spans="1:2" ht="28.5" customHeight="1">
      <c r="A39" s="69" t="s">
        <v>94</v>
      </c>
      <c r="B39" s="70" t="e">
        <f>(P7-M35)/P7</f>
        <v>#DIV/0!</v>
      </c>
    </row>
    <row r="40" spans="1:2" ht="28.5" customHeight="1">
      <c r="A40" s="69" t="s">
        <v>97</v>
      </c>
      <c r="B40" s="70" t="e">
        <f>M35/P7</f>
        <v>#DIV/0!</v>
      </c>
    </row>
  </sheetData>
  <sheetProtection/>
  <mergeCells count="16">
    <mergeCell ref="K2:K4"/>
    <mergeCell ref="L2:L4"/>
    <mergeCell ref="Q30:R30"/>
    <mergeCell ref="Q29:R29"/>
    <mergeCell ref="N2:O2"/>
    <mergeCell ref="M2:M4"/>
    <mergeCell ref="C1:L1"/>
    <mergeCell ref="M1:O1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5" zoomScaleNormal="85" zoomScalePageLayoutView="0" workbookViewId="0" topLeftCell="A1">
      <selection activeCell="Q5" sqref="Q5"/>
    </sheetView>
  </sheetViews>
  <sheetFormatPr defaultColWidth="9.140625" defaultRowHeight="12.75"/>
  <cols>
    <col min="1" max="1" width="5.57421875" style="0" customWidth="1"/>
    <col min="2" max="2" width="22.140625" style="0" customWidth="1"/>
    <col min="3" max="12" width="4.7109375" style="0" customWidth="1"/>
  </cols>
  <sheetData>
    <row r="1" spans="1:16" ht="15.75">
      <c r="A1" s="1" t="s">
        <v>0</v>
      </c>
      <c r="B1" s="4" t="s">
        <v>2</v>
      </c>
      <c r="C1" s="85" t="s">
        <v>4</v>
      </c>
      <c r="D1" s="86"/>
      <c r="E1" s="86"/>
      <c r="F1" s="86"/>
      <c r="G1" s="86"/>
      <c r="H1" s="86"/>
      <c r="I1" s="86"/>
      <c r="J1" s="86"/>
      <c r="K1" s="86"/>
      <c r="L1" s="86"/>
      <c r="M1" s="85" t="s">
        <v>5</v>
      </c>
      <c r="N1" s="86"/>
      <c r="O1" s="87"/>
      <c r="P1" s="5" t="s">
        <v>6</v>
      </c>
    </row>
    <row r="2" spans="1:16" ht="15.75">
      <c r="A2" s="2" t="s">
        <v>1</v>
      </c>
      <c r="B2" s="57" t="s">
        <v>3</v>
      </c>
      <c r="C2" s="88"/>
      <c r="D2" s="89"/>
      <c r="E2" s="82"/>
      <c r="F2" s="82"/>
      <c r="G2" s="82"/>
      <c r="H2" s="82"/>
      <c r="I2" s="82"/>
      <c r="J2" s="82"/>
      <c r="K2" s="82"/>
      <c r="L2" s="82"/>
      <c r="M2" s="84" t="s">
        <v>8</v>
      </c>
      <c r="N2" s="84" t="s">
        <v>9</v>
      </c>
      <c r="O2" s="84"/>
      <c r="P2" s="35" t="s">
        <v>7</v>
      </c>
    </row>
    <row r="3" spans="1:16" ht="15.75">
      <c r="A3" s="3"/>
      <c r="B3" s="58"/>
      <c r="C3" s="88"/>
      <c r="D3" s="89"/>
      <c r="E3" s="82"/>
      <c r="F3" s="82"/>
      <c r="G3" s="82"/>
      <c r="H3" s="82"/>
      <c r="I3" s="82"/>
      <c r="J3" s="82"/>
      <c r="K3" s="82"/>
      <c r="L3" s="82"/>
      <c r="M3" s="84"/>
      <c r="N3" s="35" t="s">
        <v>10</v>
      </c>
      <c r="O3" s="35" t="s">
        <v>12</v>
      </c>
      <c r="P3" s="36"/>
    </row>
    <row r="4" spans="1:16" ht="33" customHeight="1" thickBot="1">
      <c r="A4" s="12"/>
      <c r="B4" s="59"/>
      <c r="C4" s="88"/>
      <c r="D4" s="89"/>
      <c r="E4" s="82"/>
      <c r="F4" s="82"/>
      <c r="G4" s="82"/>
      <c r="H4" s="82"/>
      <c r="I4" s="82"/>
      <c r="J4" s="82"/>
      <c r="K4" s="82"/>
      <c r="L4" s="82"/>
      <c r="M4" s="84"/>
      <c r="N4" s="35" t="s">
        <v>11</v>
      </c>
      <c r="O4" s="35" t="s">
        <v>13</v>
      </c>
      <c r="P4" s="36"/>
    </row>
    <row r="5" spans="1:16" ht="15.75" customHeight="1" thickBot="1">
      <c r="A5" s="27">
        <v>1</v>
      </c>
      <c r="B5" s="60" t="s">
        <v>26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>
        <f>SUM(N5:O5)</f>
        <v>0</v>
      </c>
      <c r="N5" s="32"/>
      <c r="O5" s="32"/>
      <c r="P5" s="62"/>
    </row>
    <row r="6" spans="1:16" ht="15.75" customHeight="1" thickBot="1">
      <c r="A6" s="28">
        <v>2</v>
      </c>
      <c r="B6" s="60" t="s">
        <v>27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>
        <f aca="true" t="shared" si="0" ref="M6:M28">SUM(N6:O6)</f>
        <v>0</v>
      </c>
      <c r="N6" s="32"/>
      <c r="O6" s="32"/>
      <c r="P6" s="39"/>
    </row>
    <row r="7" spans="1:16" ht="15.75" customHeight="1" thickBot="1">
      <c r="A7" s="28">
        <v>3</v>
      </c>
      <c r="B7" s="60" t="s">
        <v>28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>
        <f t="shared" si="0"/>
        <v>0</v>
      </c>
      <c r="N7" s="32"/>
      <c r="O7" s="32"/>
      <c r="P7" s="32"/>
    </row>
    <row r="8" spans="1:16" ht="15.75" customHeight="1" thickBot="1">
      <c r="A8" s="28">
        <v>4</v>
      </c>
      <c r="B8" s="60" t="s">
        <v>29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>
        <f t="shared" si="0"/>
        <v>0</v>
      </c>
      <c r="N8" s="32"/>
      <c r="O8" s="32"/>
      <c r="P8" s="32"/>
    </row>
    <row r="9" spans="1:16" ht="15.75" customHeight="1" thickBot="1">
      <c r="A9" s="28">
        <v>5</v>
      </c>
      <c r="B9" s="60" t="s">
        <v>30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>
        <f t="shared" si="0"/>
        <v>0</v>
      </c>
      <c r="N9" s="32"/>
      <c r="O9" s="32"/>
      <c r="P9" s="32"/>
    </row>
    <row r="10" spans="1:16" ht="15.75" customHeight="1" thickBot="1">
      <c r="A10" s="28">
        <v>6</v>
      </c>
      <c r="B10" s="60" t="s">
        <v>31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>
        <f t="shared" si="0"/>
        <v>0</v>
      </c>
      <c r="N10" s="32"/>
      <c r="O10" s="32"/>
      <c r="P10" s="32"/>
    </row>
    <row r="11" spans="1:16" ht="15.75" customHeight="1" thickBot="1">
      <c r="A11" s="28">
        <v>7</v>
      </c>
      <c r="B11" s="60" t="s">
        <v>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>
        <f t="shared" si="0"/>
        <v>0</v>
      </c>
      <c r="N11" s="32"/>
      <c r="O11" s="32"/>
      <c r="P11" s="32"/>
    </row>
    <row r="12" spans="1:16" ht="15.75" customHeight="1" thickBot="1">
      <c r="A12" s="28">
        <v>8</v>
      </c>
      <c r="B12" s="60" t="s">
        <v>33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>
        <f t="shared" si="0"/>
        <v>0</v>
      </c>
      <c r="N12" s="32"/>
      <c r="O12" s="32"/>
      <c r="P12" s="32"/>
    </row>
    <row r="13" spans="1:16" ht="15.75" customHeight="1" thickBot="1">
      <c r="A13" s="28">
        <v>9</v>
      </c>
      <c r="B13" s="60" t="s">
        <v>34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>
        <f t="shared" si="0"/>
        <v>0</v>
      </c>
      <c r="N13" s="32"/>
      <c r="O13" s="32"/>
      <c r="P13" s="32"/>
    </row>
    <row r="14" spans="1:16" ht="15.75" customHeight="1" thickBot="1">
      <c r="A14" s="28">
        <v>10</v>
      </c>
      <c r="B14" s="60" t="s">
        <v>35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>
        <f t="shared" si="0"/>
        <v>0</v>
      </c>
      <c r="N14" s="32"/>
      <c r="O14" s="32"/>
      <c r="P14" s="32"/>
    </row>
    <row r="15" spans="1:16" ht="15.75" customHeight="1" thickBot="1">
      <c r="A15" s="28">
        <v>11</v>
      </c>
      <c r="B15" s="60" t="s">
        <v>36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>
        <f t="shared" si="0"/>
        <v>0</v>
      </c>
      <c r="N15" s="32"/>
      <c r="O15" s="32"/>
      <c r="P15" s="32"/>
    </row>
    <row r="16" spans="1:17" ht="15.75" customHeight="1" thickBot="1">
      <c r="A16" s="28">
        <v>12</v>
      </c>
      <c r="B16" s="60" t="s">
        <v>37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>
        <f t="shared" si="0"/>
        <v>0</v>
      </c>
      <c r="N16" s="32"/>
      <c r="O16" s="32"/>
      <c r="P16" s="67"/>
      <c r="Q16" s="68" t="s">
        <v>96</v>
      </c>
    </row>
    <row r="17" spans="1:17" ht="15.75" customHeight="1" thickBot="1">
      <c r="A17" s="28">
        <v>13</v>
      </c>
      <c r="B17" s="60" t="s">
        <v>38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>
        <f t="shared" si="0"/>
        <v>0</v>
      </c>
      <c r="N17" s="32"/>
      <c r="O17" s="32"/>
      <c r="P17" s="39"/>
      <c r="Q17" s="68" t="s">
        <v>88</v>
      </c>
    </row>
    <row r="18" spans="1:17" ht="15.75" customHeight="1" thickBot="1">
      <c r="A18" s="28">
        <v>14</v>
      </c>
      <c r="B18" s="60" t="s">
        <v>39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>
        <f t="shared" si="0"/>
        <v>0</v>
      </c>
      <c r="N18" s="32"/>
      <c r="O18" s="32"/>
      <c r="P18" s="42"/>
      <c r="Q18" s="68" t="s">
        <v>19</v>
      </c>
    </row>
    <row r="19" spans="1:17" ht="15.75" customHeight="1" thickBot="1">
      <c r="A19" s="28">
        <v>15</v>
      </c>
      <c r="B19" s="60" t="s">
        <v>40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>
        <f t="shared" si="0"/>
        <v>0</v>
      </c>
      <c r="N19" s="32"/>
      <c r="O19" s="32"/>
      <c r="P19" s="47"/>
      <c r="Q19" s="68" t="s">
        <v>89</v>
      </c>
    </row>
    <row r="20" spans="1:16" ht="15.75" customHeight="1" thickBot="1">
      <c r="A20" s="28">
        <v>16</v>
      </c>
      <c r="B20" s="60" t="s">
        <v>41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>
        <f t="shared" si="0"/>
        <v>0</v>
      </c>
      <c r="N20" s="32"/>
      <c r="O20" s="32"/>
      <c r="P20" s="32"/>
    </row>
    <row r="21" spans="1:16" ht="15.75" customHeight="1" thickBot="1">
      <c r="A21" s="28">
        <v>17</v>
      </c>
      <c r="B21" s="60" t="s">
        <v>42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f t="shared" si="0"/>
        <v>0</v>
      </c>
      <c r="N21" s="32"/>
      <c r="O21" s="32"/>
      <c r="P21" s="32"/>
    </row>
    <row r="22" spans="1:16" ht="15.75" customHeight="1" thickBot="1">
      <c r="A22" s="28">
        <v>18</v>
      </c>
      <c r="B22" s="60" t="s">
        <v>43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>
        <f t="shared" si="0"/>
        <v>0</v>
      </c>
      <c r="N22" s="32"/>
      <c r="O22" s="32"/>
      <c r="P22" s="32"/>
    </row>
    <row r="23" spans="1:16" ht="15.75" customHeight="1" thickBot="1">
      <c r="A23" s="28">
        <v>19</v>
      </c>
      <c r="B23" s="60" t="s">
        <v>44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>
        <f t="shared" si="0"/>
        <v>0</v>
      </c>
      <c r="N23" s="32"/>
      <c r="O23" s="32"/>
      <c r="P23" s="32"/>
    </row>
    <row r="24" spans="1:17" ht="15.75" customHeight="1" thickBot="1">
      <c r="A24" s="28">
        <v>20</v>
      </c>
      <c r="B24" s="60" t="s">
        <v>45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>
        <f t="shared" si="0"/>
        <v>0</v>
      </c>
      <c r="N24" s="32"/>
      <c r="O24" s="32"/>
      <c r="P24" s="32"/>
      <c r="Q24" s="50">
        <f>(5*P32+4*P33+3*P34+2*P35+2*P36)-2*P5*A28</f>
        <v>0</v>
      </c>
    </row>
    <row r="25" spans="1:17" ht="15.75" customHeight="1" thickBot="1">
      <c r="A25" s="28">
        <v>21</v>
      </c>
      <c r="B25" s="60" t="s">
        <v>46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>
        <f t="shared" si="0"/>
        <v>0</v>
      </c>
      <c r="N25" s="32"/>
      <c r="O25" s="32"/>
      <c r="P25" s="32"/>
      <c r="Q25" s="50">
        <f>3*P5*A28</f>
        <v>0</v>
      </c>
    </row>
    <row r="26" spans="1:16" ht="15.75" customHeight="1" thickBot="1">
      <c r="A26" s="28">
        <v>22</v>
      </c>
      <c r="B26" s="60" t="s">
        <v>47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>
        <f t="shared" si="0"/>
        <v>0</v>
      </c>
      <c r="N26" s="32"/>
      <c r="O26" s="32"/>
      <c r="P26" s="32"/>
    </row>
    <row r="27" spans="1:16" ht="15.75" customHeight="1" thickBot="1">
      <c r="A27" s="28">
        <v>23</v>
      </c>
      <c r="B27" s="60" t="s">
        <v>48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>
        <f t="shared" si="0"/>
        <v>0</v>
      </c>
      <c r="N27" s="32"/>
      <c r="O27" s="32"/>
      <c r="P27" s="32"/>
    </row>
    <row r="28" spans="1:16" ht="15.75" customHeight="1" thickBot="1">
      <c r="A28" s="28">
        <v>24</v>
      </c>
      <c r="B28" s="60" t="s">
        <v>49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>
        <f t="shared" si="0"/>
        <v>0</v>
      </c>
      <c r="N28" s="32"/>
      <c r="O28" s="32"/>
      <c r="P28" s="32"/>
    </row>
    <row r="29" spans="1:16" ht="15.75" customHeight="1" thickBot="1">
      <c r="A29" s="8"/>
      <c r="B29" s="2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27.75" customHeight="1" thickBot="1">
      <c r="A30" s="63" t="s">
        <v>92</v>
      </c>
      <c r="B30" s="64" t="e">
        <f>(P37-P36+P35)/P37</f>
        <v>#DIV/0!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29.25" customHeight="1" thickBot="1">
      <c r="A31" s="63" t="s">
        <v>93</v>
      </c>
      <c r="B31" s="64" t="e">
        <f>Q24/Q25</f>
        <v>#DIV/0!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6.5" thickBot="1">
      <c r="A32" s="8"/>
      <c r="B32" s="61" t="s">
        <v>14</v>
      </c>
      <c r="C32" s="32">
        <f>COUNTIF(C5:C28,5)</f>
        <v>0</v>
      </c>
      <c r="D32" s="32">
        <f aca="true" t="shared" si="1" ref="D32:I32">COUNTIF(D5:D28,5)</f>
        <v>0</v>
      </c>
      <c r="E32" s="32">
        <f t="shared" si="1"/>
        <v>0</v>
      </c>
      <c r="F32" s="32">
        <f t="shared" si="1"/>
        <v>0</v>
      </c>
      <c r="G32" s="32">
        <f t="shared" si="1"/>
        <v>0</v>
      </c>
      <c r="H32" s="32">
        <f t="shared" si="1"/>
        <v>0</v>
      </c>
      <c r="I32" s="32">
        <f t="shared" si="1"/>
        <v>0</v>
      </c>
      <c r="J32" s="32"/>
      <c r="K32" s="32"/>
      <c r="L32" s="32"/>
      <c r="M32" s="32"/>
      <c r="N32" s="32"/>
      <c r="O32" s="32"/>
      <c r="P32" s="32">
        <f aca="true" t="shared" si="2" ref="P32:P37">SUM(C32:L32)</f>
        <v>0</v>
      </c>
    </row>
    <row r="33" spans="1:16" ht="16.5" thickBot="1">
      <c r="A33" s="8"/>
      <c r="B33" s="61" t="s">
        <v>15</v>
      </c>
      <c r="C33" s="32">
        <f>COUNTIF(C5:C28,4)</f>
        <v>0</v>
      </c>
      <c r="D33" s="32">
        <f aca="true" t="shared" si="3" ref="D33:I33">COUNTIF(D5:D28,4)</f>
        <v>0</v>
      </c>
      <c r="E33" s="32">
        <f t="shared" si="3"/>
        <v>0</v>
      </c>
      <c r="F33" s="32">
        <f t="shared" si="3"/>
        <v>0</v>
      </c>
      <c r="G33" s="32">
        <f t="shared" si="3"/>
        <v>0</v>
      </c>
      <c r="H33" s="32">
        <f t="shared" si="3"/>
        <v>0</v>
      </c>
      <c r="I33" s="32">
        <f t="shared" si="3"/>
        <v>0</v>
      </c>
      <c r="J33" s="32"/>
      <c r="K33" s="32"/>
      <c r="L33" s="32"/>
      <c r="M33" s="32"/>
      <c r="N33" s="32"/>
      <c r="O33" s="32"/>
      <c r="P33" s="32">
        <f t="shared" si="2"/>
        <v>0</v>
      </c>
    </row>
    <row r="34" spans="1:16" ht="16.5" thickBot="1">
      <c r="A34" s="8"/>
      <c r="B34" s="61" t="s">
        <v>16</v>
      </c>
      <c r="C34" s="32">
        <f>COUNTIF(C5:C28,3)</f>
        <v>0</v>
      </c>
      <c r="D34" s="32">
        <f aca="true" t="shared" si="4" ref="D34:I34">COUNTIF(D5:D28,3)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/>
      <c r="K34" s="32"/>
      <c r="L34" s="32"/>
      <c r="M34" s="32"/>
      <c r="N34" s="32"/>
      <c r="O34" s="32"/>
      <c r="P34" s="32">
        <f t="shared" si="2"/>
        <v>0</v>
      </c>
    </row>
    <row r="35" spans="1:16" ht="16.5" thickBot="1">
      <c r="A35" s="8"/>
      <c r="B35" s="61" t="s">
        <v>17</v>
      </c>
      <c r="C35" s="32">
        <f>COUNTIF(C5:C28,2)</f>
        <v>0</v>
      </c>
      <c r="D35" s="32">
        <f aca="true" t="shared" si="5" ref="D35:I35">COUNTIF(D5:D28,2)</f>
        <v>0</v>
      </c>
      <c r="E35" s="32">
        <f t="shared" si="5"/>
        <v>0</v>
      </c>
      <c r="F35" s="32">
        <f t="shared" si="5"/>
        <v>0</v>
      </c>
      <c r="G35" s="32">
        <f t="shared" si="5"/>
        <v>0</v>
      </c>
      <c r="H35" s="32">
        <f t="shared" si="5"/>
        <v>0</v>
      </c>
      <c r="I35" s="32">
        <f t="shared" si="5"/>
        <v>0</v>
      </c>
      <c r="J35" s="32"/>
      <c r="K35" s="32"/>
      <c r="L35" s="32"/>
      <c r="M35" s="32"/>
      <c r="N35" s="32"/>
      <c r="O35" s="32"/>
      <c r="P35" s="32">
        <f t="shared" si="2"/>
        <v>0</v>
      </c>
    </row>
    <row r="36" spans="1:16" ht="16.5" thickBot="1">
      <c r="A36" s="8"/>
      <c r="B36" s="61" t="s">
        <v>19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f t="shared" si="2"/>
        <v>0</v>
      </c>
    </row>
    <row r="37" spans="1:16" ht="16.5" thickBot="1">
      <c r="A37" s="8"/>
      <c r="B37" s="61" t="s">
        <v>18</v>
      </c>
      <c r="C37" s="32">
        <f>SUM(C32:C36)</f>
        <v>0</v>
      </c>
      <c r="D37" s="32">
        <f aca="true" t="shared" si="6" ref="D37:I37">SUM(D32:D36)</f>
        <v>0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/>
      <c r="K37" s="32"/>
      <c r="L37" s="32"/>
      <c r="M37" s="32">
        <f>SUM(M5:M36)</f>
        <v>0</v>
      </c>
      <c r="N37" s="32">
        <f>SUM(N5:N36)</f>
        <v>0</v>
      </c>
      <c r="O37" s="32">
        <f>SUM(O5:O36)</f>
        <v>0</v>
      </c>
      <c r="P37" s="32">
        <f t="shared" si="2"/>
        <v>0</v>
      </c>
    </row>
    <row r="39" spans="1:2" ht="33.75" customHeight="1">
      <c r="A39" s="65" t="s">
        <v>94</v>
      </c>
      <c r="B39" s="66" t="e">
        <f>(P6-M37)/P6</f>
        <v>#DIV/0!</v>
      </c>
    </row>
    <row r="40" spans="1:2" ht="36" customHeight="1">
      <c r="A40" s="65" t="s">
        <v>95</v>
      </c>
      <c r="B40" s="66" t="e">
        <f>M37/P6</f>
        <v>#DIV/0!</v>
      </c>
    </row>
  </sheetData>
  <sheetProtection/>
  <mergeCells count="14">
    <mergeCell ref="C1:L1"/>
    <mergeCell ref="M1:O1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N2:O2"/>
    <mergeCell ref="M2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6.140625" style="0" customWidth="1"/>
    <col min="2" max="2" width="19.421875" style="0" customWidth="1"/>
    <col min="3" max="3" width="5.00390625" style="0" customWidth="1"/>
    <col min="4" max="4" width="5.57421875" style="0" customWidth="1"/>
    <col min="5" max="5" width="3.8515625" style="0" customWidth="1"/>
    <col min="6" max="6" width="4.28125" style="0" customWidth="1"/>
    <col min="7" max="7" width="4.00390625" style="0" customWidth="1"/>
    <col min="8" max="8" width="3.57421875" style="0" customWidth="1"/>
    <col min="9" max="9" width="3.7109375" style="0" customWidth="1"/>
    <col min="10" max="11" width="5.421875" style="0" customWidth="1"/>
    <col min="12" max="12" width="6.8515625" style="0" customWidth="1"/>
    <col min="13" max="13" width="5.8515625" style="0" customWidth="1"/>
    <col min="14" max="14" width="7.140625" style="0" customWidth="1"/>
    <col min="15" max="15" width="6.57421875" style="0" customWidth="1"/>
  </cols>
  <sheetData>
    <row r="1" spans="1:14" ht="30" customHeight="1">
      <c r="A1" s="26" t="s">
        <v>0</v>
      </c>
      <c r="B1" s="91" t="s">
        <v>82</v>
      </c>
      <c r="C1" s="86" t="s">
        <v>4</v>
      </c>
      <c r="D1" s="86"/>
      <c r="E1" s="86"/>
      <c r="F1" s="86"/>
      <c r="G1" s="86"/>
      <c r="H1" s="86"/>
      <c r="I1" s="86"/>
      <c r="J1" s="86"/>
      <c r="K1" s="94" t="s">
        <v>5</v>
      </c>
      <c r="L1" s="94"/>
      <c r="M1" s="94"/>
      <c r="N1" s="35" t="s">
        <v>6</v>
      </c>
    </row>
    <row r="2" spans="1:14" ht="15.75">
      <c r="A2" s="91" t="s">
        <v>1</v>
      </c>
      <c r="B2" s="92"/>
      <c r="C2" s="95" t="s">
        <v>83</v>
      </c>
      <c r="D2" s="89" t="s">
        <v>84</v>
      </c>
      <c r="E2" s="82" t="s">
        <v>85</v>
      </c>
      <c r="F2" s="82" t="s">
        <v>86</v>
      </c>
      <c r="G2" s="82"/>
      <c r="H2" s="82"/>
      <c r="I2" s="82"/>
      <c r="J2" s="90"/>
      <c r="K2" s="84" t="s">
        <v>8</v>
      </c>
      <c r="L2" s="84" t="s">
        <v>9</v>
      </c>
      <c r="M2" s="84"/>
      <c r="N2" s="35" t="s">
        <v>7</v>
      </c>
    </row>
    <row r="3" spans="1:14" ht="31.5">
      <c r="A3" s="92"/>
      <c r="B3" s="92"/>
      <c r="C3" s="95"/>
      <c r="D3" s="89"/>
      <c r="E3" s="82"/>
      <c r="F3" s="82"/>
      <c r="G3" s="82"/>
      <c r="H3" s="82"/>
      <c r="I3" s="82"/>
      <c r="J3" s="90"/>
      <c r="K3" s="84"/>
      <c r="L3" s="35" t="s">
        <v>10</v>
      </c>
      <c r="M3" s="35" t="s">
        <v>12</v>
      </c>
      <c r="N3" s="36"/>
    </row>
    <row r="4" spans="1:14" ht="20.25" customHeight="1">
      <c r="A4" s="93"/>
      <c r="B4" s="93"/>
      <c r="C4" s="95"/>
      <c r="D4" s="89"/>
      <c r="E4" s="82"/>
      <c r="F4" s="82"/>
      <c r="G4" s="82"/>
      <c r="H4" s="82"/>
      <c r="I4" s="82"/>
      <c r="J4" s="90"/>
      <c r="K4" s="84"/>
      <c r="L4" s="35" t="s">
        <v>11</v>
      </c>
      <c r="M4" s="35" t="s">
        <v>13</v>
      </c>
      <c r="N4" s="36"/>
    </row>
    <row r="5" spans="1:14" ht="15.75" customHeight="1">
      <c r="A5" s="52">
        <v>1</v>
      </c>
      <c r="B5" s="48" t="s">
        <v>81</v>
      </c>
      <c r="C5" s="49">
        <v>4</v>
      </c>
      <c r="D5" s="47">
        <v>4</v>
      </c>
      <c r="E5" s="47">
        <v>4</v>
      </c>
      <c r="F5" s="47">
        <v>3</v>
      </c>
      <c r="G5" s="32"/>
      <c r="H5" s="32"/>
      <c r="I5" s="32"/>
      <c r="J5" s="33"/>
      <c r="K5" s="32">
        <f>SUM(L5:M5)</f>
        <v>6</v>
      </c>
      <c r="L5" s="32">
        <v>6</v>
      </c>
      <c r="M5" s="32"/>
      <c r="N5" s="34">
        <v>4</v>
      </c>
    </row>
    <row r="6" spans="1:14" ht="15.75" customHeight="1">
      <c r="A6" s="53">
        <v>2</v>
      </c>
      <c r="B6" s="40" t="s">
        <v>80</v>
      </c>
      <c r="C6" s="41">
        <v>5</v>
      </c>
      <c r="D6" s="39">
        <v>5</v>
      </c>
      <c r="E6" s="39">
        <v>5</v>
      </c>
      <c r="F6" s="39">
        <v>4</v>
      </c>
      <c r="G6" s="32"/>
      <c r="H6" s="32"/>
      <c r="I6" s="32"/>
      <c r="J6" s="33"/>
      <c r="K6" s="32">
        <f aca="true" t="shared" si="0" ref="K6:K13">SUM(L6:M6)</f>
        <v>0</v>
      </c>
      <c r="L6" s="32"/>
      <c r="M6" s="32"/>
      <c r="N6" s="32">
        <v>1296</v>
      </c>
    </row>
    <row r="7" spans="1:17" ht="15.75" customHeight="1">
      <c r="A7" s="35">
        <v>3</v>
      </c>
      <c r="B7" s="29" t="s">
        <v>79</v>
      </c>
      <c r="C7" s="37">
        <v>4</v>
      </c>
      <c r="D7" s="32">
        <v>4</v>
      </c>
      <c r="E7" s="32">
        <v>3</v>
      </c>
      <c r="F7" s="32">
        <v>3</v>
      </c>
      <c r="G7" s="32"/>
      <c r="H7" s="32"/>
      <c r="I7" s="32"/>
      <c r="J7" s="33"/>
      <c r="K7" s="32">
        <f t="shared" si="0"/>
        <v>0</v>
      </c>
      <c r="L7" s="32"/>
      <c r="M7" s="32"/>
      <c r="N7" s="32"/>
      <c r="Q7">
        <v>9</v>
      </c>
    </row>
    <row r="8" spans="1:17" ht="15.75" customHeight="1">
      <c r="A8" s="35">
        <v>4</v>
      </c>
      <c r="B8" s="30" t="s">
        <v>78</v>
      </c>
      <c r="C8" s="37">
        <v>4</v>
      </c>
      <c r="D8" s="32" t="s">
        <v>19</v>
      </c>
      <c r="E8" s="32">
        <v>3</v>
      </c>
      <c r="F8" s="32">
        <v>4</v>
      </c>
      <c r="G8" s="32"/>
      <c r="H8" s="32"/>
      <c r="I8" s="32"/>
      <c r="J8" s="33"/>
      <c r="K8" s="32">
        <f t="shared" si="0"/>
        <v>24</v>
      </c>
      <c r="L8" s="32">
        <v>24</v>
      </c>
      <c r="M8" s="32"/>
      <c r="N8" s="32"/>
      <c r="Q8">
        <v>36</v>
      </c>
    </row>
    <row r="9" spans="1:17" ht="15.75" customHeight="1">
      <c r="A9" s="54">
        <v>5</v>
      </c>
      <c r="B9" s="43" t="s">
        <v>77</v>
      </c>
      <c r="C9" s="44">
        <v>4</v>
      </c>
      <c r="D9" s="42" t="s">
        <v>19</v>
      </c>
      <c r="E9" s="42">
        <v>3</v>
      </c>
      <c r="F9" s="42" t="s">
        <v>19</v>
      </c>
      <c r="G9" s="32"/>
      <c r="H9" s="32"/>
      <c r="I9" s="32"/>
      <c r="J9" s="33"/>
      <c r="K9" s="32">
        <f t="shared" si="0"/>
        <v>14</v>
      </c>
      <c r="L9" s="32">
        <v>14</v>
      </c>
      <c r="M9" s="32"/>
      <c r="N9" s="42">
        <v>1</v>
      </c>
      <c r="O9" s="46" t="s">
        <v>87</v>
      </c>
      <c r="Q9">
        <v>4</v>
      </c>
    </row>
    <row r="10" spans="1:17" ht="15.75" customHeight="1">
      <c r="A10" s="35">
        <v>6</v>
      </c>
      <c r="B10" s="29" t="s">
        <v>76</v>
      </c>
      <c r="C10" s="37">
        <v>4</v>
      </c>
      <c r="D10" s="32" t="s">
        <v>19</v>
      </c>
      <c r="E10" s="32">
        <v>5</v>
      </c>
      <c r="F10" s="32">
        <v>5</v>
      </c>
      <c r="G10" s="32"/>
      <c r="H10" s="32"/>
      <c r="I10" s="32"/>
      <c r="J10" s="33"/>
      <c r="K10" s="32">
        <f t="shared" si="0"/>
        <v>22</v>
      </c>
      <c r="L10" s="32">
        <v>22</v>
      </c>
      <c r="M10" s="32"/>
      <c r="N10" s="39">
        <v>2</v>
      </c>
      <c r="O10" s="46" t="s">
        <v>88</v>
      </c>
      <c r="Q10">
        <f>Q7*Q8*Q9</f>
        <v>1296</v>
      </c>
    </row>
    <row r="11" spans="1:15" ht="15.75" customHeight="1">
      <c r="A11" s="54">
        <v>7</v>
      </c>
      <c r="B11" s="43" t="s">
        <v>75</v>
      </c>
      <c r="C11" s="44">
        <v>4</v>
      </c>
      <c r="D11" s="42" t="s">
        <v>19</v>
      </c>
      <c r="E11" s="42" t="s">
        <v>19</v>
      </c>
      <c r="F11" s="42" t="s">
        <v>19</v>
      </c>
      <c r="G11" s="32"/>
      <c r="H11" s="32"/>
      <c r="I11" s="32"/>
      <c r="J11" s="33"/>
      <c r="K11" s="32">
        <f t="shared" si="0"/>
        <v>24</v>
      </c>
      <c r="L11" s="32">
        <v>24</v>
      </c>
      <c r="M11" s="32"/>
      <c r="N11" s="47">
        <v>1</v>
      </c>
      <c r="O11" s="46" t="s">
        <v>89</v>
      </c>
    </row>
    <row r="12" spans="1:14" ht="15.75" customHeight="1">
      <c r="A12" s="53">
        <v>8</v>
      </c>
      <c r="B12" s="45" t="s">
        <v>74</v>
      </c>
      <c r="C12" s="41">
        <v>4</v>
      </c>
      <c r="D12" s="39">
        <v>4</v>
      </c>
      <c r="E12" s="39">
        <v>5</v>
      </c>
      <c r="F12" s="39">
        <v>4</v>
      </c>
      <c r="G12" s="32"/>
      <c r="H12" s="32"/>
      <c r="I12" s="32"/>
      <c r="J12" s="33"/>
      <c r="K12" s="32">
        <f t="shared" si="0"/>
        <v>10</v>
      </c>
      <c r="L12" s="32">
        <v>10</v>
      </c>
      <c r="M12" s="32"/>
      <c r="N12" s="32"/>
    </row>
    <row r="13" spans="1:14" ht="15.75" customHeight="1">
      <c r="A13" s="35">
        <v>9</v>
      </c>
      <c r="B13" s="29" t="s">
        <v>73</v>
      </c>
      <c r="C13" s="37">
        <v>4</v>
      </c>
      <c r="D13" s="32">
        <v>4</v>
      </c>
      <c r="E13" s="32">
        <v>3</v>
      </c>
      <c r="F13" s="32">
        <v>3</v>
      </c>
      <c r="G13" s="32"/>
      <c r="H13" s="32"/>
      <c r="I13" s="32"/>
      <c r="J13" s="33"/>
      <c r="K13" s="32">
        <f t="shared" si="0"/>
        <v>0</v>
      </c>
      <c r="L13" s="32"/>
      <c r="M13" s="32"/>
      <c r="N13" s="32"/>
    </row>
    <row r="14" spans="1:14" ht="15.75" customHeight="1">
      <c r="A14" s="32"/>
      <c r="B14" s="29"/>
      <c r="C14" s="37"/>
      <c r="D14" s="32"/>
      <c r="E14" s="32"/>
      <c r="F14" s="32"/>
      <c r="G14" s="32"/>
      <c r="H14" s="32"/>
      <c r="I14" s="32"/>
      <c r="J14" s="33"/>
      <c r="K14" s="32"/>
      <c r="L14" s="32"/>
      <c r="M14" s="32"/>
      <c r="N14" s="32"/>
    </row>
    <row r="15" spans="1:14" ht="15.75" customHeight="1">
      <c r="A15" s="32"/>
      <c r="B15" s="31"/>
      <c r="C15" s="3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ht="15.75" customHeight="1">
      <c r="A16" s="32"/>
      <c r="B16" s="38"/>
      <c r="C16" s="3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50">
        <f>(N19*5+4*N20+3*N21+2*N22+2*N23)-(2*N5*A13)</f>
        <v>57</v>
      </c>
    </row>
    <row r="17" spans="1:15" ht="25.5" customHeight="1">
      <c r="A17" s="34" t="s">
        <v>23</v>
      </c>
      <c r="B17" s="56">
        <f>(N24-N23+N22)/N24</f>
        <v>0.8055555555555556</v>
      </c>
      <c r="C17" s="3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50">
        <f>3*N5*A13</f>
        <v>108</v>
      </c>
    </row>
    <row r="18" spans="1:14" ht="22.5" customHeight="1">
      <c r="A18" s="34" t="s">
        <v>22</v>
      </c>
      <c r="B18" s="56">
        <f>O16/O17</f>
        <v>0.5277777777777778</v>
      </c>
      <c r="C18" s="3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.75" customHeight="1">
      <c r="A19" s="32"/>
      <c r="B19" s="26" t="s">
        <v>14</v>
      </c>
      <c r="C19" s="37">
        <f aca="true" t="shared" si="1" ref="C19:H19">COUNTIF(C5:C14,5)</f>
        <v>1</v>
      </c>
      <c r="D19" s="32">
        <f t="shared" si="1"/>
        <v>1</v>
      </c>
      <c r="E19" s="32">
        <f t="shared" si="1"/>
        <v>3</v>
      </c>
      <c r="F19" s="32">
        <f t="shared" si="1"/>
        <v>1</v>
      </c>
      <c r="G19" s="32">
        <f t="shared" si="1"/>
        <v>0</v>
      </c>
      <c r="H19" s="32">
        <f t="shared" si="1"/>
        <v>0</v>
      </c>
      <c r="I19" s="32"/>
      <c r="J19" s="32"/>
      <c r="K19" s="32"/>
      <c r="L19" s="32"/>
      <c r="M19" s="32"/>
      <c r="N19" s="32">
        <f>SUM(C19:J19)</f>
        <v>6</v>
      </c>
    </row>
    <row r="20" spans="1:14" ht="15.75" customHeight="1">
      <c r="A20" s="32"/>
      <c r="B20" s="26" t="s">
        <v>15</v>
      </c>
      <c r="C20" s="37">
        <f aca="true" t="shared" si="2" ref="C20:H20">COUNTIF(C5:C14,4)</f>
        <v>8</v>
      </c>
      <c r="D20" s="32">
        <f t="shared" si="2"/>
        <v>4</v>
      </c>
      <c r="E20" s="32">
        <f t="shared" si="2"/>
        <v>1</v>
      </c>
      <c r="F20" s="32">
        <f t="shared" si="2"/>
        <v>3</v>
      </c>
      <c r="G20" s="32">
        <f t="shared" si="2"/>
        <v>0</v>
      </c>
      <c r="H20" s="32">
        <f t="shared" si="2"/>
        <v>0</v>
      </c>
      <c r="I20" s="32"/>
      <c r="J20" s="32"/>
      <c r="K20" s="32"/>
      <c r="L20" s="32"/>
      <c r="M20" s="32"/>
      <c r="N20" s="32">
        <f>SUM(C20:J20)</f>
        <v>16</v>
      </c>
    </row>
    <row r="21" spans="1:14" ht="15.75" customHeight="1">
      <c r="A21" s="32"/>
      <c r="B21" s="26" t="s">
        <v>16</v>
      </c>
      <c r="C21" s="37">
        <f aca="true" t="shared" si="3" ref="C21:H21">COUNTIF(C5:C14,3)</f>
        <v>0</v>
      </c>
      <c r="D21" s="32">
        <f t="shared" si="3"/>
        <v>0</v>
      </c>
      <c r="E21" s="32">
        <f t="shared" si="3"/>
        <v>4</v>
      </c>
      <c r="F21" s="32">
        <f t="shared" si="3"/>
        <v>3</v>
      </c>
      <c r="G21" s="32">
        <f t="shared" si="3"/>
        <v>0</v>
      </c>
      <c r="H21" s="32">
        <f t="shared" si="3"/>
        <v>0</v>
      </c>
      <c r="I21" s="32"/>
      <c r="J21" s="32"/>
      <c r="K21" s="32"/>
      <c r="L21" s="32"/>
      <c r="M21" s="32"/>
      <c r="N21" s="32">
        <f>SUM(C21:J21)</f>
        <v>7</v>
      </c>
    </row>
    <row r="22" spans="1:14" ht="15.75" customHeight="1">
      <c r="A22" s="32"/>
      <c r="B22" s="26" t="s">
        <v>17</v>
      </c>
      <c r="C22" s="37">
        <f aca="true" t="shared" si="4" ref="C22:H22">COUNTIF(C5:C14,2)</f>
        <v>0</v>
      </c>
      <c r="D22" s="32">
        <f t="shared" si="4"/>
        <v>0</v>
      </c>
      <c r="E22" s="32">
        <f t="shared" si="4"/>
        <v>0</v>
      </c>
      <c r="F22" s="32">
        <f t="shared" si="4"/>
        <v>0</v>
      </c>
      <c r="G22" s="32">
        <f t="shared" si="4"/>
        <v>0</v>
      </c>
      <c r="H22" s="32">
        <f t="shared" si="4"/>
        <v>0</v>
      </c>
      <c r="I22" s="32"/>
      <c r="J22" s="32"/>
      <c r="K22" s="32"/>
      <c r="L22" s="32"/>
      <c r="M22" s="32"/>
      <c r="N22" s="32">
        <f>SUM(C22:J22)</f>
        <v>0</v>
      </c>
    </row>
    <row r="23" spans="1:14" ht="15.75" customHeight="1">
      <c r="A23" s="32"/>
      <c r="B23" s="26" t="s">
        <v>19</v>
      </c>
      <c r="C23" s="37"/>
      <c r="D23" s="32">
        <v>4</v>
      </c>
      <c r="E23" s="32">
        <v>1</v>
      </c>
      <c r="F23" s="32">
        <v>2</v>
      </c>
      <c r="G23" s="32"/>
      <c r="H23" s="32"/>
      <c r="I23" s="32"/>
      <c r="J23" s="32"/>
      <c r="K23" s="32"/>
      <c r="L23" s="32"/>
      <c r="M23" s="32"/>
      <c r="N23" s="32">
        <f>SUM(C23:J23)</f>
        <v>7</v>
      </c>
    </row>
    <row r="24" spans="1:14" ht="15.75" customHeight="1">
      <c r="A24" s="32"/>
      <c r="B24" s="26" t="s">
        <v>18</v>
      </c>
      <c r="C24" s="37">
        <f aca="true" t="shared" si="5" ref="C24:H24">SUM(C19:C23)</f>
        <v>9</v>
      </c>
      <c r="D24" s="32">
        <f t="shared" si="5"/>
        <v>9</v>
      </c>
      <c r="E24" s="32">
        <f t="shared" si="5"/>
        <v>9</v>
      </c>
      <c r="F24" s="32">
        <f t="shared" si="5"/>
        <v>9</v>
      </c>
      <c r="G24" s="32">
        <f t="shared" si="5"/>
        <v>0</v>
      </c>
      <c r="H24" s="32">
        <f t="shared" si="5"/>
        <v>0</v>
      </c>
      <c r="I24" s="32"/>
      <c r="J24" s="32"/>
      <c r="K24" s="34">
        <f>SUM(K5:K23)</f>
        <v>100</v>
      </c>
      <c r="L24" s="34">
        <f>SUM(L5:L23)</f>
        <v>100</v>
      </c>
      <c r="M24" s="34">
        <f>SUM(M5:M23)</f>
        <v>0</v>
      </c>
      <c r="N24" s="32">
        <f>SUM(N19:N23)</f>
        <v>36</v>
      </c>
    </row>
    <row r="27" spans="1:2" ht="27.75" customHeight="1">
      <c r="A27" s="51" t="s">
        <v>91</v>
      </c>
      <c r="B27" s="55">
        <f>(N6-K24)/N6</f>
        <v>0.9228395061728395</v>
      </c>
    </row>
    <row r="28" spans="1:2" ht="22.5" customHeight="1">
      <c r="A28" s="51" t="s">
        <v>90</v>
      </c>
      <c r="B28" s="55">
        <f>K24/N6</f>
        <v>0.07716049382716049</v>
      </c>
    </row>
  </sheetData>
  <sheetProtection/>
  <mergeCells count="14">
    <mergeCell ref="L2:M2"/>
    <mergeCell ref="K2:K4"/>
    <mergeCell ref="C1:J1"/>
    <mergeCell ref="K1:M1"/>
    <mergeCell ref="C2:C4"/>
    <mergeCell ref="D2:D4"/>
    <mergeCell ref="E2:E4"/>
    <mergeCell ref="F2:F4"/>
    <mergeCell ref="G2:G4"/>
    <mergeCell ref="H2:H4"/>
    <mergeCell ref="I2:I4"/>
    <mergeCell ref="J2:J4"/>
    <mergeCell ref="B1:B4"/>
    <mergeCell ref="A2:A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2013-04-08T07:44:12Z</cp:lastPrinted>
  <dcterms:created xsi:type="dcterms:W3CDTF">1996-10-08T23:32:33Z</dcterms:created>
  <dcterms:modified xsi:type="dcterms:W3CDTF">2013-04-09T02:33:02Z</dcterms:modified>
  <cp:category/>
  <cp:version/>
  <cp:contentType/>
  <cp:contentStatus/>
</cp:coreProperties>
</file>